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7425" windowHeight="2250" tabRatio="838" activeTab="0"/>
  </bookViews>
  <sheets>
    <sheet name="Приложение 1" sheetId="1" r:id="rId1"/>
    <sheet name="МЗ 2015-2017 проект" sheetId="2" r:id="rId2"/>
    <sheet name="график 2015 (2)" sheetId="3" r:id="rId3"/>
    <sheet name="график 2016 (2)" sheetId="4" r:id="rId4"/>
    <sheet name="график 2017 (2)" sheetId="5" r:id="rId5"/>
  </sheets>
  <definedNames>
    <definedName name="_GoBack" localSheetId="2">'график 2015 (2)'!#REF!</definedName>
    <definedName name="_GoBack" localSheetId="3">'график 2016 (2)'!#REF!</definedName>
    <definedName name="_GoBack" localSheetId="4">'график 2017 (2)'!#REF!</definedName>
    <definedName name="_xlnm.Print_Area" localSheetId="2">'график 2015 (2)'!$A$1:$D$32</definedName>
    <definedName name="_xlnm.Print_Area" localSheetId="3">'график 2016 (2)'!$A$1:$D$32</definedName>
    <definedName name="_xlnm.Print_Area" localSheetId="4">'график 2017 (2)'!$A$1:$D$32</definedName>
    <definedName name="_xlnm.Print_Area" localSheetId="1">'МЗ 2015-2017 проект'!$A$1:$N$147</definedName>
  </definedNames>
  <calcPr fullCalcOnLoad="1" refMode="R1C1"/>
</workbook>
</file>

<file path=xl/sharedStrings.xml><?xml version="1.0" encoding="utf-8"?>
<sst xmlns="http://schemas.openxmlformats.org/spreadsheetml/2006/main" count="360" uniqueCount="191">
  <si>
    <t>+,-</t>
  </si>
  <si>
    <t>%</t>
  </si>
  <si>
    <t>Форма 1. Муниципальные услуги (работы):</t>
  </si>
  <si>
    <t>№ п/п</t>
  </si>
  <si>
    <t>Наименование с указанием реестрового номера</t>
  </si>
  <si>
    <t>Получатель</t>
  </si>
  <si>
    <t>1.</t>
  </si>
  <si>
    <t>2.</t>
  </si>
  <si>
    <t>3.</t>
  </si>
  <si>
    <t>Форма 2. Плановый объем оказываемых муниципальных услуг (выполняемых работ) в натуральных показателях</t>
  </si>
  <si>
    <t>Единица измерения</t>
  </si>
  <si>
    <t>Годовой объем</t>
  </si>
  <si>
    <t>в том числе по месяцам:</t>
  </si>
  <si>
    <t>I кв.</t>
  </si>
  <si>
    <t>II кв.</t>
  </si>
  <si>
    <t>6 мес.</t>
  </si>
  <si>
    <t>III кв.</t>
  </si>
  <si>
    <t>9 мес.</t>
  </si>
  <si>
    <t>IV кв.</t>
  </si>
  <si>
    <t>Форма 3. Плановый объем оказываемых муниципальных услуг (выполняемых работ) в стоимостных показателях (бюджетные средства)</t>
  </si>
  <si>
    <t>Годовой объем оказываемых муниципальных услуг в натуральных показателях</t>
  </si>
  <si>
    <t>Норматив финансовых затрат на единицу услуги (работы), руб.</t>
  </si>
  <si>
    <t>в том числе по месяцам (тыс. руб.)</t>
  </si>
  <si>
    <t>единица измерения</t>
  </si>
  <si>
    <t>показатель</t>
  </si>
  <si>
    <t>х</t>
  </si>
  <si>
    <t>Справочно:</t>
  </si>
  <si>
    <t>Наименование муниципальных услуг (работ) с указанием реестрового номера</t>
  </si>
  <si>
    <t>Форма 4. Показатели, характеризующие качество оказываемых муниципальных услуг (выполняемых работ)</t>
  </si>
  <si>
    <t>Наименование показателей качества</t>
  </si>
  <si>
    <t>Значения показателей качества</t>
  </si>
  <si>
    <t>Год</t>
  </si>
  <si>
    <t>Наименование</t>
  </si>
  <si>
    <t>с указанием реестрового номера</t>
  </si>
  <si>
    <t>Нормативные правовые акты, регулирующие порядок оказания муниципальной услуги (работы)</t>
  </si>
  <si>
    <t>2.1.</t>
  </si>
  <si>
    <t>УТВЕРЖДЕНО</t>
  </si>
  <si>
    <t>Приказом начальника Департамента</t>
  </si>
  <si>
    <t>от ___________ №______</t>
  </si>
  <si>
    <t>МУНИЦИПАЛЬНОЕ ЗАДАНИЕ</t>
  </si>
  <si>
    <t>в сфере образования</t>
  </si>
  <si>
    <t>на территории городского округа "Город Южно-Сахалинск"</t>
  </si>
  <si>
    <t>Основа предоставления (безвозмездная, частично платная, платная)</t>
  </si>
  <si>
    <t>безвозмездная</t>
  </si>
  <si>
    <t>чел</t>
  </si>
  <si>
    <t xml:space="preserve">  - продолжение таблицы …</t>
  </si>
  <si>
    <t>Форма 5.1.  Порядок оказания муниципальной услуги (работы)</t>
  </si>
  <si>
    <t>Форма 5.2. Порядок информирования потенциальных потребителей муниципальной услуги</t>
  </si>
  <si>
    <t>Способ информирования</t>
  </si>
  <si>
    <t>Состав размещаемой (доводимой информации)</t>
  </si>
  <si>
    <t>Частота обновления информации</t>
  </si>
  <si>
    <t>в течение 10 дней после утверждения</t>
  </si>
  <si>
    <t>в срок до 1 июня года следующего за отчетным</t>
  </si>
  <si>
    <t xml:space="preserve">   - иные основания, предусмотренные нормативными правовыми актами Российской Федерации;
</t>
  </si>
  <si>
    <t xml:space="preserve"> Задание может быть изменено в течение установленного срока исполнения:</t>
  </si>
  <si>
    <t>Приложение №1</t>
  </si>
  <si>
    <t>Отчет</t>
  </si>
  <si>
    <t>(1 квартал, 2 квартал - 6 месяцев, 3 квартал - 9 месяцев, 4 квартал – 12 месяцев)</t>
  </si>
  <si>
    <r>
      <t>в сфере образования на территории городского округа «Город Южно-Сахалинск</t>
    </r>
    <r>
      <rPr>
        <b/>
        <sz val="13"/>
        <color indexed="8"/>
        <rFont val="Times New Roman"/>
        <family val="1"/>
      </rPr>
      <t>»</t>
    </r>
  </si>
  <si>
    <t>Форма 1. Объем муниципальных услуг (работ) в натуральных показателях</t>
  </si>
  <si>
    <t xml:space="preserve">Отклонение </t>
  </si>
  <si>
    <t>Объем с начала года</t>
  </si>
  <si>
    <t>(гр. 5 к гр. 4)</t>
  </si>
  <si>
    <t>(гр. 9 к гр. 8)</t>
  </si>
  <si>
    <t>план</t>
  </si>
  <si>
    <t>факт</t>
  </si>
  <si>
    <t>Форма 2. Объем муниципальных услуг (работ) в стоимостных показателях (бюджетные средства)</t>
  </si>
  <si>
    <t>Объем за отчетный период (квартал), тыс.руб</t>
  </si>
  <si>
    <t>Профинансировано, тыс. руб.</t>
  </si>
  <si>
    <t>Объем с начала года, тыс.руб.</t>
  </si>
  <si>
    <t xml:space="preserve">отклонение </t>
  </si>
  <si>
    <t>всего</t>
  </si>
  <si>
    <t xml:space="preserve">за предыдущий период (кред. задолженность) </t>
  </si>
  <si>
    <t>за текущий период (гр. 7- гр. 8)</t>
  </si>
  <si>
    <t>за текущий период (гр. 16- гр. 17)</t>
  </si>
  <si>
    <t>(гр. 4 к гр. 3)</t>
  </si>
  <si>
    <t>(гр. 13 к гр. 12)</t>
  </si>
  <si>
    <t>Оплачено, тыс. руб.</t>
  </si>
  <si>
    <t>(гр. 8 к гр. 4)</t>
  </si>
  <si>
    <t>(гр. 17 к гр. 13)</t>
  </si>
  <si>
    <t>факт (начисление)</t>
  </si>
  <si>
    <t>за текущий период</t>
  </si>
  <si>
    <t>за предыдущий период</t>
  </si>
  <si>
    <t>Форма 3. Показатели, характеризующие качество оказываемых муниципальных услуг (выполняемых работ).</t>
  </si>
  <si>
    <t>Наименование показателя качества</t>
  </si>
  <si>
    <t>Значение показателя за отчетный период (квартал)</t>
  </si>
  <si>
    <t>Отклонение (гр.6 к гр.5)</t>
  </si>
  <si>
    <t>Значение показателя с начала года</t>
  </si>
  <si>
    <t>Отклонение (гр.10 к гр.9)</t>
  </si>
  <si>
    <t>+, -</t>
  </si>
  <si>
    <t>Форма 4. Характеристика факторов, повлиявших на отклонение фактических результатов выполнения муниципального задания от запланированных.</t>
  </si>
  <si>
    <r>
      <t>Форма 5. Характеристика перспектив выполнения сводного муниципального задания в соответствии с утвержденными объемами задания и порядком оказания муниципальных услуг (работ).</t>
    </r>
    <r>
      <rPr>
        <vertAlign val="superscript"/>
        <sz val="14"/>
        <color indexed="8"/>
        <rFont val="Times New Roman"/>
        <family val="1"/>
      </rPr>
      <t>*</t>
    </r>
  </si>
  <si>
    <t>*- не заполняется в отчете за 4 квартал - 12 месяцев</t>
  </si>
  <si>
    <t xml:space="preserve">о выполнении муниципального задания </t>
  </si>
  <si>
    <t>Заместитель главного бухгалтера</t>
  </si>
  <si>
    <t>Размещение на сайте учреждения и на информационном стенде для потребителей образовательных услуг</t>
  </si>
  <si>
    <t>Форма 6. Порядок контроля, в том числе условия и порядок досрочного прекращения условия и порядок досрочного прекращения</t>
  </si>
  <si>
    <t>Форма 7.  Требования к отчетности о выполнении муниципального задания</t>
  </si>
  <si>
    <t>Форма 8. Порядок финансирования</t>
  </si>
  <si>
    <t xml:space="preserve">Годовой объем, тыс. руб. </t>
  </si>
  <si>
    <t>Муниципальное учреждение не вправе отказаться от выполнения муниципального задания.</t>
  </si>
  <si>
    <t xml:space="preserve"> - без увеличения бюджетных ассигнований в случае необходимости изменения сроков исполнения работ, перечня выполнения работ, либо необходимостью регулирования производственного цикла;</t>
  </si>
  <si>
    <t xml:space="preserve">  Образовательное учреждение ежеквартально в срок до 20 числа месяца, следующим за отчетным, предоставляет в Департамент образования отчет об объемах выполненных услуг по форме согласно Приложению №1.</t>
  </si>
  <si>
    <t xml:space="preserve">  Порядок и условия предоставления субсидии определяется Соглашением в соответствии с Приложением №2.</t>
  </si>
  <si>
    <t xml:space="preserve"> -  в случае изменения объема бюджетных ассигнований, предусмотренных Департаменту  образования для финансового обеспечения задания;</t>
  </si>
  <si>
    <t>формура расчета</t>
  </si>
  <si>
    <t>источник информации о значении показателя</t>
  </si>
  <si>
    <t xml:space="preserve">         Основными целями осуществления контроля являются:</t>
  </si>
  <si>
    <t xml:space="preserve">         - анализ соответствия объемов и (или) качества оказываемых образовательным учреждением услуг (выполняемых работ) муниципальному заданию; </t>
  </si>
  <si>
    <t xml:space="preserve">         - выявление отклонений в деятельности муниципальных образовательных учреждений (соотношение плановых и фактических значений результатов);</t>
  </si>
  <si>
    <t xml:space="preserve">         - оценка результатов финансово-хозяйственной деятельности образовательного учреждения и подтверждение соответствия качества предоставляемых муниципальных услуг (выполняемых работ);</t>
  </si>
  <si>
    <t xml:space="preserve">         - получение от органов государственной власти, органов местного самоуправления, прокуратуры Российской Федерации и правоохранительных органов информации о предполагаемых или выявленных нарушениях законодательства и норм, регулирующих соответствующую сферу деятельности муниципального бюджетного и казенного образовательного учреждения;</t>
  </si>
  <si>
    <t xml:space="preserve">         - обращения граждан и юридических лиц с жалобой на нарушения законодательства, в том числе на качество предоставления муниципальных услуг (выполнения работ).</t>
  </si>
  <si>
    <t xml:space="preserve">       6.3.  Основаниями для проведения внеплановой фактической (выездной) проверки являются:</t>
  </si>
  <si>
    <t xml:space="preserve">           6.4. Муниципальное задание может быть прекращено досрочно в следующих случаях:</t>
  </si>
  <si>
    <t xml:space="preserve">       6.2. Плановые проверки проводятся ежегодно, в соответвтвии с Планом работы Департамента образования</t>
  </si>
  <si>
    <t>Отчеты образовательного учреждения</t>
  </si>
  <si>
    <t>Результаты социологического опроса (анкетирование) 2 раза в год (май-июнь; декабрь</t>
  </si>
  <si>
    <t>2.Удовлетворенность качеством предоставления услуги, %</t>
  </si>
  <si>
    <t>финансовый год</t>
  </si>
  <si>
    <t xml:space="preserve">А/В*100% , где А – количество учащихся , имеющих положительные оценки,
В – общее количество учащихся
</t>
  </si>
  <si>
    <t>1.1.</t>
  </si>
  <si>
    <t>1.2.</t>
  </si>
  <si>
    <t>1.3.</t>
  </si>
  <si>
    <t>2.2.</t>
  </si>
  <si>
    <t>2.3.</t>
  </si>
  <si>
    <t>Закон РФ от 29.12.12 № 273-ФЗ «Об образовании в Росиийской Федерации»;</t>
  </si>
  <si>
    <t>1. Уровень усвоения учащимися образовательных программ (уровень обучения), %</t>
  </si>
  <si>
    <t>(гр. 7 к гр. 3)</t>
  </si>
  <si>
    <t>(гр. 16 к гр. 12)</t>
  </si>
  <si>
    <t>Предоставление общедоступного и бесплатного начального общего, основного общего, среднего общего образования,дополнительного образования в общеобразовательных учреждениях</t>
  </si>
  <si>
    <t>Муниципальное задание на оказание муниципальных услуг (выполнение работ) в 2015 году и плановый период 2016 и 2017 годов</t>
  </si>
  <si>
    <t>Годовой отчет об исполнении муниципального задания на оказание муниципальных услуг (выполнение работ) в 2015 году и плановый период 2016 и 2017 годов</t>
  </si>
  <si>
    <t>Начало выполнения 01.01.2015</t>
  </si>
  <si>
    <t>Окончание выполнения 31.12.2017</t>
  </si>
  <si>
    <t>Е.А.Уварова</t>
  </si>
  <si>
    <t>Приказ Министерства образования и науки Российской Федерации от 30 августа 2013 № 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образования»</t>
  </si>
  <si>
    <t>Приказ Минобразования РФ 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 (в ред. от 01.02.2012);</t>
  </si>
  <si>
    <r>
      <t xml:space="preserve">Приказ Министерства образования РФ от 05.03.2004 № 1089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Об утверждении федерального  компонента государственных  образовательных  стандартов начального общего, основного общего и среднего (полного) общего образования»  (ред. от 31.01.2012);</t>
    </r>
  </si>
  <si>
    <r>
      <t xml:space="preserve">Приказ Министерства образования и науки  РФ от 06.10.2009 № 373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Об утверждении и введении в действие федерального государственного образовательного стандарта начального общего образования» (ред. от 22.09.2011);</t>
    </r>
  </si>
  <si>
    <r>
      <t xml:space="preserve">Приказ Министерства образования и науки  РФ от 17.12.2010 № 1897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Об утверждении федерального государственного образовательного стандарта основного общего образования»;</t>
    </r>
  </si>
  <si>
    <r>
      <t xml:space="preserve">Приказ Министерства образования и науки  РФ от 17.05.2012 № 413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Об утверждении федерального государственного образовательного стандарта среднего (полного) общего образования»;</t>
    </r>
  </si>
  <si>
    <t>Приказ Министерства образования и науки РФ от 04.10.2010 № 986 «Об утверждении федеральных требований к образовательным учреждения в части минимальной оснащенности учебного процесса и оборудования учебных помещений»;</t>
  </si>
  <si>
    <r>
      <t xml:space="preserve">Постановление Главного государственного санитарного врача РФ от 29.12.2010 № 189 «Об утверждении СанПиН 2.4.2.2821-10 </t>
    </r>
    <r>
      <rPr>
        <sz val="12"/>
        <color indexed="63"/>
        <rFont val="Times New Roman"/>
        <family val="1"/>
      </rPr>
      <t>"Санитарно-эпидемиологические требования к условиям и организации обучения в общеобразовательных учреждениях";</t>
    </r>
  </si>
  <si>
    <t>Закон Сахалинской области от 01.08.2008 № 75-ЗО «Об образовании в Сахалинской области» (ред. от 26.09.2012).</t>
  </si>
  <si>
    <r>
      <t xml:space="preserve">НА ОКАЗАНИЕ МУНИЦИПАЛЬНЫХ УСЛУГ (ВЫПОЛНЕНИЕ РАБОТ) В </t>
    </r>
    <r>
      <rPr>
        <b/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 xml:space="preserve"> ГОДУ И ПЛАНОВЫЙ ПЕРИОД 2016 И 2017 ГОДОВ</t>
    </r>
  </si>
  <si>
    <t xml:space="preserve">1. Дети в возрасте от 6 лет 6 месяцев  до 18 лет, проживающие на территории городского округа "Город Южно-Сахалинск";                                                   2. Дети, не достигшие возраста 6 лет и 6 месяцев, зачисленные в общеобразовательные учреждения на основании решения учредителя по заявлению родителей (законных представителей) в порядке, установленном Уставом общеобразовательного учреждения;                                                                                        3. Дети в возрасте от 6 лет 6 месяцев до 18 лет, зачисленные с согласия родителей и по заключению психолого-медико-педагогической комиссии в специальное (коррекционное) образовательное учреждение                     </t>
  </si>
  <si>
    <t xml:space="preserve">       6.1. Контроль за   исполнением муниципальных заданий на оказание  муниципальных услуг в сфере образования   городского округа «Город Южно-Сахалинск» проводится  Департаментом образования администрации города Южно-Сахалинск </t>
  </si>
  <si>
    <t xml:space="preserve">       - ликвидаци </t>
  </si>
  <si>
    <t xml:space="preserve">       - реорганизаци </t>
  </si>
  <si>
    <t xml:space="preserve">       - исключение муниципальной услуги</t>
  </si>
  <si>
    <t xml:space="preserve">   из перечня услуг, по которым дожен производиться учет потребности в их предоставлении</t>
  </si>
  <si>
    <t xml:space="preserve"> Предоставление общедоступного и бесплатного начального общего, основного общего, среднего общего образования,дополнительного образования в общеобразовательных учреждениях</t>
  </si>
  <si>
    <t>Муниципальное бюджетное общеобразовательное учреждение - средняя общеобразовательная школа №32 города Южно-Сахалинска</t>
  </si>
  <si>
    <t xml:space="preserve">А/Вх100%,
где А – количество родителей, удовлетворенных качеством предоставления услуги
В – число опрошенных родителей
</t>
  </si>
  <si>
    <t xml:space="preserve">Приложение
к соглашению о порядке и условиях
предоставления субсидий
от «_____»_______2014 г.
</t>
  </si>
  <si>
    <t xml:space="preserve">ГРАФИК
ПЕРЕЧИСЛЕНИЯ СУБСИДИЙ НА 2015 ГОД
</t>
  </si>
  <si>
    <t xml:space="preserve">Сроки предоставления субсидий  в текущем финансовом году    </t>
  </si>
  <si>
    <t>Сумма, рублей</t>
  </si>
  <si>
    <t xml:space="preserve">I      - до 20 числа текущего месяца                         </t>
  </si>
  <si>
    <t xml:space="preserve">II     - до 20 числа текущего месяца                            </t>
  </si>
  <si>
    <t xml:space="preserve">III    - до 20 числа текущего месяца                            </t>
  </si>
  <si>
    <t xml:space="preserve">IV   - до 20 числа текущего месяца                           </t>
  </si>
  <si>
    <t xml:space="preserve">V     - до 20 числа текущего месяца                            </t>
  </si>
  <si>
    <t xml:space="preserve">VI   - до 20 числа текущего месяца                            </t>
  </si>
  <si>
    <t xml:space="preserve">VII  - до 20 числа текущего месяца                            </t>
  </si>
  <si>
    <t xml:space="preserve">VIII - до 20 числа текущего месяца                            </t>
  </si>
  <si>
    <t xml:space="preserve">IХ   - до 20 числа текущего месяца                            </t>
  </si>
  <si>
    <t xml:space="preserve">Х     - до 20 числа текущего месяца                            </t>
  </si>
  <si>
    <t xml:space="preserve">ХI   - до 20 числа текущего месяца                           </t>
  </si>
  <si>
    <t xml:space="preserve">ХII  - до 20 числа текущего месяца                           </t>
  </si>
  <si>
    <t xml:space="preserve">Итого плановый объем субсидий    на текущий финансовый год   </t>
  </si>
  <si>
    <t>Учредитель                                                        Учреждение</t>
  </si>
  <si>
    <t>М.П.                                                                    М.П.</t>
  </si>
  <si>
    <t xml:space="preserve">ГРАФИК
ПЕРЕЧИСЛЕНИЯ СУБСИДИЙ НА 2016 ГОД
</t>
  </si>
  <si>
    <t xml:space="preserve">ГРАФИК
ПЕРЕЧИСЛЕНИЯ СУБСИДИЙ НА 2017 ГОД
</t>
  </si>
  <si>
    <t>Начальник Департамента                           Директор МБОУ СОШ № 32</t>
  </si>
  <si>
    <t>__________________ Е.А.Фёдорова                __________________С.Ф. Бетнарская</t>
  </si>
  <si>
    <t>Ковалева О.С.</t>
  </si>
  <si>
    <t>за 12 месяцев 2014 года</t>
  </si>
  <si>
    <t>МБОУ СОШ № 32 г. Южно-Сахалинска</t>
  </si>
  <si>
    <t>(наименование образовательного учреждения)</t>
  </si>
  <si>
    <t xml:space="preserve">Объем за отчетный период (квартал) </t>
  </si>
  <si>
    <t>Предоставление общедоступного и бесплатного начального общего, основного общего, среднего (полного) общего образования</t>
  </si>
  <si>
    <t>чел.</t>
  </si>
  <si>
    <t>публичные обязательства и прочие целевые денежные средства</t>
  </si>
  <si>
    <t>Справочно: Форма 2.1. Объем доходов, полученных от потребителей за оказанные муниципальные услуги (работы)</t>
  </si>
  <si>
    <t>Уровень усвоения учащимися образовательных программ (уровень обучения)</t>
  </si>
  <si>
    <t>проц.</t>
  </si>
  <si>
    <t>Удовлетворенность качеством предоставления услуги</t>
  </si>
  <si>
    <t>Руководитель образовательного учреждения ___________________ С. Ф. Бетнарская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</si>
</sst>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"/>
    <numFmt numFmtId="175" formatCode="0.0"/>
    <numFmt numFmtId="176" formatCode="0.0000"/>
    <numFmt numFmtId="177" formatCode="0_ ;\-0\ 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_р_._-;\-* #,##0.0000_р_._-;_-* &quot;-&quot;????_р_._-;_-@_-"/>
    <numFmt numFmtId="182" formatCode="#,##0.000000_ ;\-#,##0.000000\ "/>
    <numFmt numFmtId="183" formatCode="0.00000"/>
    <numFmt numFmtId="184" formatCode="_-* #,##0.00000_р_._-;\-* #,##0.00000_р_._-;_-* &quot;-&quot;???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_ ;\-#,##0.00000\ "/>
    <numFmt numFmtId="190" formatCode="#,##0.0000_ ;\-#,##0.0000\ "/>
    <numFmt numFmtId="191" formatCode="#,##0.000_ ;\-#,##0.000\ "/>
    <numFmt numFmtId="192" formatCode="#,##0.00_ ;\-#,##0.00\ "/>
    <numFmt numFmtId="193" formatCode="#,##0.0_ ;\-#,##0.0\ "/>
    <numFmt numFmtId="194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3"/>
      <color indexed="8"/>
      <name val="Times New Roman"/>
      <family val="1"/>
    </font>
    <font>
      <sz val="10"/>
      <name val="Arial Cyr"/>
      <family val="0"/>
    </font>
    <font>
      <b/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u val="single"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63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10" xfId="6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5" fillId="0" borderId="11" xfId="61" applyNumberFormat="1" applyFont="1" applyFill="1" applyBorder="1" applyAlignment="1">
      <alignment vertical="center" wrapText="1"/>
    </xf>
    <xf numFmtId="173" fontId="5" fillId="0" borderId="10" xfId="61" applyNumberFormat="1" applyFont="1" applyFill="1" applyBorder="1" applyAlignment="1">
      <alignment vertical="center" wrapText="1"/>
    </xf>
    <xf numFmtId="173" fontId="5" fillId="0" borderId="0" xfId="63" applyNumberFormat="1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173" fontId="5" fillId="33" borderId="10" xfId="63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Border="1" applyAlignment="1">
      <alignment/>
    </xf>
    <xf numFmtId="4" fontId="57" fillId="0" borderId="0" xfId="0" applyNumberFormat="1" applyFont="1" applyBorder="1" applyAlignment="1">
      <alignment/>
    </xf>
    <xf numFmtId="0" fontId="58" fillId="0" borderId="10" xfId="0" applyFont="1" applyBorder="1" applyAlignment="1">
      <alignment horizontal="justify" vertical="top" wrapText="1"/>
    </xf>
    <xf numFmtId="4" fontId="6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justify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71" fillId="34" borderId="0" xfId="0" applyFont="1" applyFill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/>
    </xf>
    <xf numFmtId="4" fontId="61" fillId="0" borderId="10" xfId="0" applyNumberFormat="1" applyFont="1" applyBorder="1" applyAlignment="1">
      <alignment vertical="center"/>
    </xf>
    <xf numFmtId="4" fontId="61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76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 applyProtection="1">
      <alignment horizontal="left" vertical="center" wrapText="1"/>
      <protection locked="0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58" fillId="0" borderId="0" xfId="0" applyFont="1" applyAlignment="1">
      <alignment horizontal="left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4" fontId="77" fillId="0" borderId="1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4"/>
  <sheetViews>
    <sheetView tabSelected="1" zoomScale="85" zoomScaleNormal="85" zoomScalePageLayoutView="0" workbookViewId="0" topLeftCell="A50">
      <selection activeCell="E61" sqref="E61"/>
    </sheetView>
  </sheetViews>
  <sheetFormatPr defaultColWidth="8.8515625" defaultRowHeight="15" outlineLevelRow="1"/>
  <cols>
    <col min="1" max="1" width="4.00390625" style="1" customWidth="1"/>
    <col min="2" max="2" width="27.140625" style="1" customWidth="1"/>
    <col min="3" max="4" width="11.7109375" style="1" customWidth="1"/>
    <col min="5" max="5" width="8.8515625" style="1" customWidth="1"/>
    <col min="6" max="6" width="5.28125" style="1" customWidth="1"/>
    <col min="7" max="7" width="12.00390625" style="1" customWidth="1"/>
    <col min="8" max="8" width="9.00390625" style="1" customWidth="1"/>
    <col min="9" max="9" width="11.57421875" style="1" customWidth="1"/>
    <col min="10" max="10" width="5.28125" style="1" customWidth="1"/>
    <col min="11" max="11" width="6.8515625" style="1" customWidth="1"/>
    <col min="12" max="12" width="11.421875" style="1" customWidth="1"/>
    <col min="13" max="13" width="11.8515625" style="1" customWidth="1"/>
    <col min="14" max="14" width="8.8515625" style="1" customWidth="1"/>
    <col min="15" max="15" width="4.57421875" style="1" customWidth="1"/>
    <col min="16" max="16" width="11.421875" style="1" customWidth="1"/>
    <col min="17" max="17" width="8.8515625" style="1" customWidth="1"/>
    <col min="18" max="18" width="12.140625" style="1" customWidth="1"/>
    <col min="19" max="19" width="5.00390625" style="1" customWidth="1"/>
    <col min="20" max="20" width="4.57421875" style="1" customWidth="1"/>
    <col min="21" max="16384" width="8.8515625" style="1" customWidth="1"/>
  </cols>
  <sheetData>
    <row r="1" ht="15">
      <c r="T1" s="4" t="s">
        <v>55</v>
      </c>
    </row>
    <row r="2" ht="18.75">
      <c r="F2" s="15" t="s">
        <v>56</v>
      </c>
    </row>
    <row r="3" ht="18.75">
      <c r="F3" s="15" t="s">
        <v>93</v>
      </c>
    </row>
    <row r="4" ht="18.75">
      <c r="F4" s="89" t="s">
        <v>179</v>
      </c>
    </row>
    <row r="5" ht="22.5">
      <c r="F5" s="16" t="s">
        <v>57</v>
      </c>
    </row>
    <row r="7" spans="2:11" ht="16.5" customHeight="1">
      <c r="B7" s="108" t="s">
        <v>58</v>
      </c>
      <c r="C7" s="108"/>
      <c r="D7" s="108"/>
      <c r="E7" s="108"/>
      <c r="F7" s="108"/>
      <c r="G7" s="108"/>
      <c r="H7" s="108"/>
      <c r="I7" s="108"/>
      <c r="J7" s="108"/>
      <c r="K7" s="108"/>
    </row>
    <row r="9" spans="2:10" ht="15">
      <c r="B9" s="109" t="s">
        <v>180</v>
      </c>
      <c r="C9" s="109"/>
      <c r="D9" s="109"/>
      <c r="E9" s="109"/>
      <c r="F9" s="109"/>
      <c r="G9" s="109"/>
      <c r="H9" s="109"/>
      <c r="I9" s="109"/>
      <c r="J9" s="109"/>
    </row>
    <row r="10" ht="15">
      <c r="F10" s="17" t="s">
        <v>181</v>
      </c>
    </row>
    <row r="12" spans="1:11" ht="18.75">
      <c r="A12" s="110" t="s">
        <v>59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2" ht="15.75">
      <c r="A13" s="111" t="s">
        <v>3</v>
      </c>
      <c r="B13" s="112" t="s">
        <v>4</v>
      </c>
      <c r="C13" s="112" t="s">
        <v>10</v>
      </c>
      <c r="D13" s="112" t="s">
        <v>182</v>
      </c>
      <c r="E13" s="112"/>
      <c r="F13" s="112" t="s">
        <v>60</v>
      </c>
      <c r="G13" s="112"/>
      <c r="H13" s="112" t="s">
        <v>61</v>
      </c>
      <c r="I13" s="112"/>
      <c r="J13" s="112" t="s">
        <v>60</v>
      </c>
      <c r="K13" s="112"/>
      <c r="L13" s="3"/>
    </row>
    <row r="14" spans="1:12" ht="46.5" customHeight="1">
      <c r="A14" s="111"/>
      <c r="B14" s="112"/>
      <c r="C14" s="112"/>
      <c r="D14" s="112"/>
      <c r="E14" s="112"/>
      <c r="F14" s="112" t="s">
        <v>62</v>
      </c>
      <c r="G14" s="112"/>
      <c r="H14" s="112"/>
      <c r="I14" s="112"/>
      <c r="J14" s="112" t="s">
        <v>63</v>
      </c>
      <c r="K14" s="112"/>
      <c r="L14" s="3"/>
    </row>
    <row r="15" spans="1:12" ht="16.5">
      <c r="A15" s="111"/>
      <c r="B15" s="112"/>
      <c r="C15" s="112"/>
      <c r="D15" s="74" t="s">
        <v>64</v>
      </c>
      <c r="E15" s="74" t="s">
        <v>65</v>
      </c>
      <c r="F15" s="18" t="s">
        <v>0</v>
      </c>
      <c r="G15" s="18" t="s">
        <v>1</v>
      </c>
      <c r="H15" s="74" t="s">
        <v>64</v>
      </c>
      <c r="I15" s="74" t="s">
        <v>65</v>
      </c>
      <c r="J15" s="18" t="s">
        <v>0</v>
      </c>
      <c r="K15" s="18" t="s">
        <v>1</v>
      </c>
      <c r="L15" s="3"/>
    </row>
    <row r="16" spans="1:12" ht="15.7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3"/>
    </row>
    <row r="17" spans="1:12" ht="63.75">
      <c r="A17" s="74"/>
      <c r="B17" s="20" t="s">
        <v>183</v>
      </c>
      <c r="C17" s="74" t="s">
        <v>184</v>
      </c>
      <c r="D17" s="21">
        <v>880</v>
      </c>
      <c r="E17" s="21">
        <v>931</v>
      </c>
      <c r="F17" s="21">
        <v>51</v>
      </c>
      <c r="G17" s="22">
        <v>1.058</v>
      </c>
      <c r="H17" s="21">
        <v>880</v>
      </c>
      <c r="I17" s="21">
        <v>931</v>
      </c>
      <c r="J17" s="21">
        <v>51</v>
      </c>
      <c r="K17" s="22">
        <v>1.058</v>
      </c>
      <c r="L17" s="3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20" spans="1:12" ht="18.75">
      <c r="A20" s="110" t="s">
        <v>66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20" ht="15">
      <c r="A21" s="111" t="s">
        <v>3</v>
      </c>
      <c r="B21" s="111" t="s">
        <v>4</v>
      </c>
      <c r="C21" s="111" t="s">
        <v>67</v>
      </c>
      <c r="D21" s="111"/>
      <c r="E21" s="111"/>
      <c r="F21" s="111"/>
      <c r="G21" s="113" t="s">
        <v>68</v>
      </c>
      <c r="H21" s="113"/>
      <c r="I21" s="113"/>
      <c r="J21" s="111" t="s">
        <v>60</v>
      </c>
      <c r="K21" s="111"/>
      <c r="L21" s="111" t="s">
        <v>69</v>
      </c>
      <c r="M21" s="111"/>
      <c r="N21" s="111"/>
      <c r="O21" s="111"/>
      <c r="P21" s="113" t="s">
        <v>68</v>
      </c>
      <c r="Q21" s="113"/>
      <c r="R21" s="113"/>
      <c r="S21" s="111" t="s">
        <v>60</v>
      </c>
      <c r="T21" s="111"/>
    </row>
    <row r="22" spans="1:20" ht="29.25" customHeight="1">
      <c r="A22" s="111"/>
      <c r="B22" s="111"/>
      <c r="C22" s="111"/>
      <c r="D22" s="111"/>
      <c r="E22" s="111"/>
      <c r="F22" s="111"/>
      <c r="G22" s="113"/>
      <c r="H22" s="113"/>
      <c r="I22" s="113"/>
      <c r="J22" s="111" t="s">
        <v>128</v>
      </c>
      <c r="K22" s="111"/>
      <c r="L22" s="111"/>
      <c r="M22" s="111"/>
      <c r="N22" s="111"/>
      <c r="O22" s="111"/>
      <c r="P22" s="113"/>
      <c r="Q22" s="113"/>
      <c r="R22" s="113"/>
      <c r="S22" s="111" t="s">
        <v>129</v>
      </c>
      <c r="T22" s="111"/>
    </row>
    <row r="23" spans="1:20" ht="32.25" customHeight="1">
      <c r="A23" s="111"/>
      <c r="B23" s="111"/>
      <c r="C23" s="111" t="s">
        <v>64</v>
      </c>
      <c r="D23" s="111" t="s">
        <v>65</v>
      </c>
      <c r="E23" s="111" t="s">
        <v>70</v>
      </c>
      <c r="F23" s="111"/>
      <c r="G23" s="113" t="s">
        <v>71</v>
      </c>
      <c r="H23" s="113" t="s">
        <v>72</v>
      </c>
      <c r="I23" s="113" t="s">
        <v>73</v>
      </c>
      <c r="J23" s="113" t="s">
        <v>0</v>
      </c>
      <c r="K23" s="113" t="s">
        <v>1</v>
      </c>
      <c r="L23" s="111" t="s">
        <v>64</v>
      </c>
      <c r="M23" s="111" t="s">
        <v>65</v>
      </c>
      <c r="N23" s="111" t="s">
        <v>70</v>
      </c>
      <c r="O23" s="111"/>
      <c r="P23" s="113" t="s">
        <v>71</v>
      </c>
      <c r="Q23" s="113" t="s">
        <v>72</v>
      </c>
      <c r="R23" s="113" t="s">
        <v>74</v>
      </c>
      <c r="S23" s="113" t="s">
        <v>0</v>
      </c>
      <c r="T23" s="113" t="s">
        <v>1</v>
      </c>
    </row>
    <row r="24" spans="1:20" ht="15">
      <c r="A24" s="111"/>
      <c r="B24" s="111"/>
      <c r="C24" s="111"/>
      <c r="D24" s="111"/>
      <c r="E24" s="111" t="s">
        <v>75</v>
      </c>
      <c r="F24" s="111"/>
      <c r="G24" s="113"/>
      <c r="H24" s="113"/>
      <c r="I24" s="113"/>
      <c r="J24" s="113"/>
      <c r="K24" s="113"/>
      <c r="L24" s="111"/>
      <c r="M24" s="111"/>
      <c r="N24" s="111" t="s">
        <v>76</v>
      </c>
      <c r="O24" s="111"/>
      <c r="P24" s="113"/>
      <c r="Q24" s="113"/>
      <c r="R24" s="113"/>
      <c r="S24" s="113"/>
      <c r="T24" s="113"/>
    </row>
    <row r="25" spans="1:20" ht="27.75" customHeight="1">
      <c r="A25" s="111"/>
      <c r="B25" s="111"/>
      <c r="C25" s="111"/>
      <c r="D25" s="111"/>
      <c r="E25" s="75" t="s">
        <v>0</v>
      </c>
      <c r="F25" s="75" t="s">
        <v>1</v>
      </c>
      <c r="G25" s="113"/>
      <c r="H25" s="113"/>
      <c r="I25" s="113"/>
      <c r="J25" s="113"/>
      <c r="K25" s="113"/>
      <c r="L25" s="111"/>
      <c r="M25" s="111"/>
      <c r="N25" s="75" t="s">
        <v>0</v>
      </c>
      <c r="O25" s="75" t="s">
        <v>1</v>
      </c>
      <c r="P25" s="113"/>
      <c r="Q25" s="113"/>
      <c r="R25" s="113"/>
      <c r="S25" s="113"/>
      <c r="T25" s="113"/>
    </row>
    <row r="26" spans="1:20" ht="15">
      <c r="A26" s="23">
        <v>1</v>
      </c>
      <c r="B26" s="23">
        <v>2</v>
      </c>
      <c r="C26" s="23">
        <v>3</v>
      </c>
      <c r="D26" s="23">
        <v>4</v>
      </c>
      <c r="E26" s="23">
        <v>5</v>
      </c>
      <c r="F26" s="23">
        <v>6</v>
      </c>
      <c r="G26" s="23">
        <v>7</v>
      </c>
      <c r="H26" s="23">
        <v>8</v>
      </c>
      <c r="I26" s="23">
        <v>9</v>
      </c>
      <c r="J26" s="23">
        <v>10</v>
      </c>
      <c r="K26" s="23">
        <v>11</v>
      </c>
      <c r="L26" s="23">
        <v>12</v>
      </c>
      <c r="M26" s="23">
        <v>13</v>
      </c>
      <c r="N26" s="23">
        <v>14</v>
      </c>
      <c r="O26" s="23">
        <v>15</v>
      </c>
      <c r="P26" s="23">
        <v>16</v>
      </c>
      <c r="Q26" s="23">
        <v>17</v>
      </c>
      <c r="R26" s="23">
        <v>18</v>
      </c>
      <c r="S26" s="23">
        <v>19</v>
      </c>
      <c r="T26" s="23">
        <v>20</v>
      </c>
    </row>
    <row r="27" spans="1:20" s="94" customFormat="1" ht="63.75">
      <c r="A27" s="90"/>
      <c r="B27" s="20" t="s">
        <v>183</v>
      </c>
      <c r="C27" s="91">
        <v>9640000</v>
      </c>
      <c r="D27" s="91">
        <v>9639641.6</v>
      </c>
      <c r="E27" s="92">
        <v>-358.4</v>
      </c>
      <c r="F27" s="93">
        <v>100</v>
      </c>
      <c r="G27" s="91">
        <v>9639641.6</v>
      </c>
      <c r="H27" s="92"/>
      <c r="I27" s="91">
        <v>9639641.6</v>
      </c>
      <c r="J27" s="92">
        <v>0</v>
      </c>
      <c r="K27" s="93">
        <v>0</v>
      </c>
      <c r="L27" s="91">
        <v>9640000</v>
      </c>
      <c r="M27" s="91">
        <v>9639641.6</v>
      </c>
      <c r="N27" s="92">
        <v>-358.4</v>
      </c>
      <c r="O27" s="93">
        <v>100</v>
      </c>
      <c r="P27" s="91">
        <v>9639641.6</v>
      </c>
      <c r="Q27" s="92"/>
      <c r="R27" s="91">
        <v>9639641.6</v>
      </c>
      <c r="S27" s="92">
        <v>0</v>
      </c>
      <c r="T27" s="93">
        <v>0</v>
      </c>
    </row>
    <row r="28" spans="1:2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hidden="1" outlineLevel="1">
      <c r="A29" s="23" t="s">
        <v>25</v>
      </c>
      <c r="B29" s="24" t="s">
        <v>26</v>
      </c>
      <c r="C29" s="25"/>
      <c r="D29" s="25"/>
      <c r="E29" s="25"/>
      <c r="F29" s="26"/>
      <c r="G29" s="25"/>
      <c r="H29" s="25"/>
      <c r="I29" s="25"/>
      <c r="J29" s="25"/>
      <c r="K29" s="26"/>
      <c r="L29" s="25"/>
      <c r="M29" s="25"/>
      <c r="N29" s="25"/>
      <c r="O29" s="26"/>
      <c r="P29" s="25"/>
      <c r="Q29" s="26"/>
      <c r="R29" s="25"/>
      <c r="S29" s="25"/>
      <c r="T29" s="26"/>
    </row>
    <row r="30" spans="1:20" ht="47.25" hidden="1" outlineLevel="1">
      <c r="A30" s="23"/>
      <c r="B30" s="7" t="s">
        <v>185</v>
      </c>
      <c r="C30" s="75"/>
      <c r="D30" s="75"/>
      <c r="E30" s="75"/>
      <c r="F30" s="75"/>
      <c r="G30" s="75"/>
      <c r="H30" s="75"/>
      <c r="I30" s="75"/>
      <c r="J30" s="75"/>
      <c r="K30" s="27"/>
      <c r="L30" s="75"/>
      <c r="M30" s="75"/>
      <c r="N30" s="75"/>
      <c r="O30" s="75"/>
      <c r="P30" s="75"/>
      <c r="Q30" s="75"/>
      <c r="R30" s="75"/>
      <c r="S30" s="75"/>
      <c r="T30" s="27"/>
    </row>
    <row r="31" spans="1:20" ht="15" hidden="1" outlineLevel="1">
      <c r="A31" s="23"/>
      <c r="B31" s="24"/>
      <c r="C31" s="75"/>
      <c r="D31" s="75"/>
      <c r="E31" s="75"/>
      <c r="F31" s="75"/>
      <c r="G31" s="75"/>
      <c r="H31" s="75"/>
      <c r="I31" s="75"/>
      <c r="J31" s="75"/>
      <c r="K31" s="27"/>
      <c r="L31" s="75"/>
      <c r="M31" s="75"/>
      <c r="N31" s="75"/>
      <c r="O31" s="75"/>
      <c r="P31" s="75"/>
      <c r="Q31" s="75"/>
      <c r="R31" s="75"/>
      <c r="S31" s="75"/>
      <c r="T31" s="27"/>
    </row>
    <row r="32" spans="1:20" ht="15" collapsed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1"/>
    </row>
    <row r="33" ht="15" hidden="1" outlineLevel="1"/>
    <row r="34" ht="15" hidden="1" outlineLevel="1"/>
    <row r="35" ht="15" hidden="1" outlineLevel="1"/>
    <row r="36" spans="1:13" ht="18.75" hidden="1" outlineLevel="1">
      <c r="A36" s="32" t="s">
        <v>186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20" ht="15" hidden="1" outlineLevel="1">
      <c r="A37" s="106" t="s">
        <v>3</v>
      </c>
      <c r="B37" s="106" t="s">
        <v>4</v>
      </c>
      <c r="C37" s="106" t="s">
        <v>67</v>
      </c>
      <c r="D37" s="106"/>
      <c r="E37" s="106"/>
      <c r="F37" s="106"/>
      <c r="G37" s="105" t="s">
        <v>77</v>
      </c>
      <c r="H37" s="105"/>
      <c r="I37" s="105"/>
      <c r="J37" s="106" t="s">
        <v>60</v>
      </c>
      <c r="K37" s="106"/>
      <c r="L37" s="106" t="s">
        <v>69</v>
      </c>
      <c r="M37" s="106"/>
      <c r="N37" s="106"/>
      <c r="O37" s="106"/>
      <c r="P37" s="105" t="s">
        <v>77</v>
      </c>
      <c r="Q37" s="105"/>
      <c r="R37" s="105"/>
      <c r="S37" s="106" t="s">
        <v>60</v>
      </c>
      <c r="T37" s="106"/>
    </row>
    <row r="38" spans="1:20" ht="15" hidden="1" outlineLevel="1">
      <c r="A38" s="106"/>
      <c r="B38" s="106"/>
      <c r="C38" s="106"/>
      <c r="D38" s="106"/>
      <c r="E38" s="106"/>
      <c r="F38" s="106"/>
      <c r="G38" s="105"/>
      <c r="H38" s="105"/>
      <c r="I38" s="105"/>
      <c r="J38" s="106" t="s">
        <v>78</v>
      </c>
      <c r="K38" s="106"/>
      <c r="L38" s="106"/>
      <c r="M38" s="106"/>
      <c r="N38" s="106"/>
      <c r="O38" s="106"/>
      <c r="P38" s="105"/>
      <c r="Q38" s="105"/>
      <c r="R38" s="105"/>
      <c r="S38" s="106" t="s">
        <v>79</v>
      </c>
      <c r="T38" s="106"/>
    </row>
    <row r="39" spans="1:20" ht="37.5" customHeight="1" hidden="1" outlineLevel="1">
      <c r="A39" s="106"/>
      <c r="B39" s="106"/>
      <c r="C39" s="106" t="s">
        <v>64</v>
      </c>
      <c r="D39" s="106" t="s">
        <v>80</v>
      </c>
      <c r="E39" s="106" t="s">
        <v>70</v>
      </c>
      <c r="F39" s="106"/>
      <c r="G39" s="105" t="s">
        <v>71</v>
      </c>
      <c r="H39" s="105" t="s">
        <v>81</v>
      </c>
      <c r="I39" s="105" t="s">
        <v>82</v>
      </c>
      <c r="J39" s="105" t="s">
        <v>0</v>
      </c>
      <c r="K39" s="105" t="s">
        <v>1</v>
      </c>
      <c r="L39" s="106" t="s">
        <v>64</v>
      </c>
      <c r="M39" s="106" t="s">
        <v>80</v>
      </c>
      <c r="N39" s="106" t="s">
        <v>70</v>
      </c>
      <c r="O39" s="106"/>
      <c r="P39" s="105" t="s">
        <v>71</v>
      </c>
      <c r="Q39" s="105" t="s">
        <v>81</v>
      </c>
      <c r="R39" s="105" t="s">
        <v>82</v>
      </c>
      <c r="S39" s="105" t="s">
        <v>0</v>
      </c>
      <c r="T39" s="105" t="s">
        <v>1</v>
      </c>
    </row>
    <row r="40" spans="1:20" ht="15" hidden="1" outlineLevel="1">
      <c r="A40" s="106"/>
      <c r="B40" s="106"/>
      <c r="C40" s="106"/>
      <c r="D40" s="106"/>
      <c r="E40" s="106" t="s">
        <v>75</v>
      </c>
      <c r="F40" s="106"/>
      <c r="G40" s="105"/>
      <c r="H40" s="105"/>
      <c r="I40" s="105"/>
      <c r="J40" s="105"/>
      <c r="K40" s="105"/>
      <c r="L40" s="106"/>
      <c r="M40" s="106"/>
      <c r="N40" s="106" t="s">
        <v>76</v>
      </c>
      <c r="O40" s="106"/>
      <c r="P40" s="105"/>
      <c r="Q40" s="105"/>
      <c r="R40" s="105"/>
      <c r="S40" s="105"/>
      <c r="T40" s="105"/>
    </row>
    <row r="41" spans="1:20" ht="15" hidden="1" outlineLevel="1">
      <c r="A41" s="33">
        <v>1</v>
      </c>
      <c r="B41" s="33">
        <v>2</v>
      </c>
      <c r="C41" s="33">
        <v>3</v>
      </c>
      <c r="D41" s="33">
        <v>4</v>
      </c>
      <c r="E41" s="33">
        <v>5</v>
      </c>
      <c r="F41" s="33">
        <v>6</v>
      </c>
      <c r="G41" s="33">
        <v>7</v>
      </c>
      <c r="H41" s="33">
        <v>8</v>
      </c>
      <c r="I41" s="33">
        <v>9</v>
      </c>
      <c r="J41" s="33">
        <v>10</v>
      </c>
      <c r="K41" s="33">
        <v>11</v>
      </c>
      <c r="L41" s="33">
        <v>12</v>
      </c>
      <c r="M41" s="33">
        <v>13</v>
      </c>
      <c r="N41" s="33">
        <v>14</v>
      </c>
      <c r="O41" s="33">
        <v>15</v>
      </c>
      <c r="P41" s="33">
        <v>16</v>
      </c>
      <c r="Q41" s="33">
        <v>17</v>
      </c>
      <c r="R41" s="33">
        <v>18</v>
      </c>
      <c r="S41" s="33">
        <v>19</v>
      </c>
      <c r="T41" s="33">
        <v>20</v>
      </c>
    </row>
    <row r="42" spans="1:20" ht="15" hidden="1" outlineLevel="1">
      <c r="A42" s="76"/>
      <c r="B42" s="34"/>
      <c r="C42" s="35"/>
      <c r="D42" s="35"/>
      <c r="E42" s="35"/>
      <c r="F42" s="77"/>
      <c r="G42" s="35"/>
      <c r="H42" s="35"/>
      <c r="I42" s="77"/>
      <c r="J42" s="35"/>
      <c r="K42" s="77"/>
      <c r="L42" s="35"/>
      <c r="M42" s="35"/>
      <c r="N42" s="77"/>
      <c r="O42" s="77"/>
      <c r="P42" s="35"/>
      <c r="Q42" s="35"/>
      <c r="R42" s="77"/>
      <c r="S42" s="77"/>
      <c r="T42" s="77"/>
    </row>
    <row r="43" spans="1:20" ht="15" hidden="1" outlineLevel="1">
      <c r="A43" s="76"/>
      <c r="B43" s="34"/>
      <c r="C43" s="35"/>
      <c r="D43" s="35"/>
      <c r="E43" s="35"/>
      <c r="F43" s="77"/>
      <c r="G43" s="35"/>
      <c r="H43" s="35"/>
      <c r="I43" s="77"/>
      <c r="J43" s="35"/>
      <c r="K43" s="77"/>
      <c r="L43" s="35"/>
      <c r="M43" s="35"/>
      <c r="N43" s="77"/>
      <c r="O43" s="77"/>
      <c r="P43" s="35"/>
      <c r="Q43" s="35"/>
      <c r="R43" s="77"/>
      <c r="S43" s="77"/>
      <c r="T43" s="77"/>
    </row>
    <row r="44" ht="15" collapsed="1"/>
    <row r="45" spans="1:12" ht="18.75">
      <c r="A45" s="36" t="s">
        <v>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7" spans="1:12" ht="112.5" customHeight="1">
      <c r="A47" s="107" t="s">
        <v>3</v>
      </c>
      <c r="B47" s="100" t="s">
        <v>27</v>
      </c>
      <c r="C47" s="100" t="s">
        <v>84</v>
      </c>
      <c r="D47" s="100" t="s">
        <v>10</v>
      </c>
      <c r="E47" s="100" t="s">
        <v>85</v>
      </c>
      <c r="F47" s="100"/>
      <c r="G47" s="100" t="s">
        <v>86</v>
      </c>
      <c r="H47" s="100"/>
      <c r="I47" s="100" t="s">
        <v>87</v>
      </c>
      <c r="J47" s="100"/>
      <c r="K47" s="100" t="s">
        <v>88</v>
      </c>
      <c r="L47" s="100"/>
    </row>
    <row r="48" spans="1:12" ht="15">
      <c r="A48" s="107"/>
      <c r="B48" s="100"/>
      <c r="C48" s="100"/>
      <c r="D48" s="100"/>
      <c r="E48" s="95" t="s">
        <v>64</v>
      </c>
      <c r="F48" s="95" t="s">
        <v>65</v>
      </c>
      <c r="G48" s="95" t="s">
        <v>89</v>
      </c>
      <c r="H48" s="95" t="s">
        <v>1</v>
      </c>
      <c r="I48" s="95" t="s">
        <v>64</v>
      </c>
      <c r="J48" s="95" t="s">
        <v>65</v>
      </c>
      <c r="K48" s="95" t="s">
        <v>89</v>
      </c>
      <c r="L48" s="95" t="s">
        <v>1</v>
      </c>
    </row>
    <row r="49" spans="1:12" ht="15.75">
      <c r="A49" s="74">
        <v>1</v>
      </c>
      <c r="B49" s="74">
        <v>2</v>
      </c>
      <c r="C49" s="74">
        <v>3</v>
      </c>
      <c r="D49" s="74">
        <v>4</v>
      </c>
      <c r="E49" s="74">
        <v>5</v>
      </c>
      <c r="F49" s="74">
        <v>6</v>
      </c>
      <c r="G49" s="74">
        <v>7</v>
      </c>
      <c r="H49" s="74">
        <v>8</v>
      </c>
      <c r="I49" s="74">
        <v>9</v>
      </c>
      <c r="J49" s="74">
        <v>10</v>
      </c>
      <c r="K49" s="74">
        <v>11</v>
      </c>
      <c r="L49" s="74">
        <v>12</v>
      </c>
    </row>
    <row r="50" spans="1:12" ht="86.25" customHeight="1">
      <c r="A50" s="2">
        <v>1</v>
      </c>
      <c r="B50" s="101" t="s">
        <v>183</v>
      </c>
      <c r="C50" s="96" t="s">
        <v>187</v>
      </c>
      <c r="D50" s="97" t="s">
        <v>188</v>
      </c>
      <c r="E50" s="97">
        <v>99</v>
      </c>
      <c r="F50" s="97">
        <v>99.9</v>
      </c>
      <c r="G50" s="97">
        <f>F50-E50</f>
        <v>0.9000000000000057</v>
      </c>
      <c r="H50" s="97">
        <v>100.91</v>
      </c>
      <c r="I50" s="97">
        <v>99</v>
      </c>
      <c r="J50" s="97">
        <v>99.9</v>
      </c>
      <c r="K50" s="97">
        <v>0.9</v>
      </c>
      <c r="L50" s="97">
        <v>100.91</v>
      </c>
    </row>
    <row r="51" spans="1:12" ht="63" customHeight="1">
      <c r="A51" s="2">
        <v>2</v>
      </c>
      <c r="B51" s="102"/>
      <c r="C51" s="96" t="s">
        <v>189</v>
      </c>
      <c r="D51" s="97" t="s">
        <v>188</v>
      </c>
      <c r="E51" s="97">
        <v>82</v>
      </c>
      <c r="F51" s="97">
        <v>86</v>
      </c>
      <c r="G51" s="97">
        <v>4</v>
      </c>
      <c r="H51" s="97">
        <v>104.88</v>
      </c>
      <c r="I51" s="97">
        <v>82</v>
      </c>
      <c r="J51" s="97">
        <v>86</v>
      </c>
      <c r="K51" s="97">
        <v>4</v>
      </c>
      <c r="L51" s="97">
        <v>104.88</v>
      </c>
    </row>
    <row r="54" spans="1:20" ht="27" customHeight="1">
      <c r="A54" s="103" t="s">
        <v>90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8" spans="1:20" ht="51" customHeight="1">
      <c r="A58" s="104" t="s">
        <v>91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pans="1:3" ht="22.5">
      <c r="A59" s="98" t="s">
        <v>92</v>
      </c>
      <c r="B59" s="99"/>
      <c r="C59" s="99"/>
    </row>
    <row r="60" spans="1:3" ht="14.25" customHeight="1">
      <c r="A60" s="98"/>
      <c r="B60" s="99"/>
      <c r="C60" s="99"/>
    </row>
    <row r="61" spans="1:3" ht="14.25" customHeight="1">
      <c r="A61" s="98"/>
      <c r="B61" s="99"/>
      <c r="C61" s="99"/>
    </row>
    <row r="62" ht="14.25" customHeight="1">
      <c r="A62" s="37"/>
    </row>
    <row r="64" spans="1:20" ht="18.75">
      <c r="A64" s="104" t="s">
        <v>190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</row>
  </sheetData>
  <sheetProtection/>
  <mergeCells count="81">
    <mergeCell ref="T23:T25"/>
    <mergeCell ref="E24:F24"/>
    <mergeCell ref="N24:O24"/>
    <mergeCell ref="A58:T58"/>
    <mergeCell ref="M23:M25"/>
    <mergeCell ref="N23:O23"/>
    <mergeCell ref="P23:P25"/>
    <mergeCell ref="Q23:Q25"/>
    <mergeCell ref="R23:R25"/>
    <mergeCell ref="S23:S25"/>
    <mergeCell ref="P21:R22"/>
    <mergeCell ref="S21:T21"/>
    <mergeCell ref="J22:K22"/>
    <mergeCell ref="S22:T22"/>
    <mergeCell ref="C23:C25"/>
    <mergeCell ref="D23:D25"/>
    <mergeCell ref="E23:F23"/>
    <mergeCell ref="G23:G25"/>
    <mergeCell ref="H23:H25"/>
    <mergeCell ref="I23:I25"/>
    <mergeCell ref="A20:L20"/>
    <mergeCell ref="A21:A25"/>
    <mergeCell ref="B21:B25"/>
    <mergeCell ref="C21:F22"/>
    <mergeCell ref="G21:I22"/>
    <mergeCell ref="J21:K21"/>
    <mergeCell ref="L21:O22"/>
    <mergeCell ref="J23:J25"/>
    <mergeCell ref="K23:K25"/>
    <mergeCell ref="L23:L25"/>
    <mergeCell ref="A12:K12"/>
    <mergeCell ref="A13:A15"/>
    <mergeCell ref="B13:B15"/>
    <mergeCell ref="C13:C15"/>
    <mergeCell ref="D13:E14"/>
    <mergeCell ref="F13:G13"/>
    <mergeCell ref="H13:I14"/>
    <mergeCell ref="J13:K13"/>
    <mergeCell ref="F14:G14"/>
    <mergeCell ref="J14:K14"/>
    <mergeCell ref="B7:K7"/>
    <mergeCell ref="B9:J9"/>
    <mergeCell ref="A37:A40"/>
    <mergeCell ref="B37:B40"/>
    <mergeCell ref="C37:F38"/>
    <mergeCell ref="G37:I38"/>
    <mergeCell ref="J37:K37"/>
    <mergeCell ref="I39:I40"/>
    <mergeCell ref="J39:J40"/>
    <mergeCell ref="K39:K40"/>
    <mergeCell ref="S37:T37"/>
    <mergeCell ref="J38:K38"/>
    <mergeCell ref="S38:T38"/>
    <mergeCell ref="C39:C40"/>
    <mergeCell ref="D39:D40"/>
    <mergeCell ref="E39:F39"/>
    <mergeCell ref="G39:G40"/>
    <mergeCell ref="H39:H40"/>
    <mergeCell ref="M39:M40"/>
    <mergeCell ref="N39:O39"/>
    <mergeCell ref="P39:P40"/>
    <mergeCell ref="Q39:Q40"/>
    <mergeCell ref="R39:R40"/>
    <mergeCell ref="L37:O38"/>
    <mergeCell ref="P37:R38"/>
    <mergeCell ref="B47:B48"/>
    <mergeCell ref="C47:C48"/>
    <mergeCell ref="D47:D48"/>
    <mergeCell ref="E47:F47"/>
    <mergeCell ref="G47:H47"/>
    <mergeCell ref="L39:L40"/>
    <mergeCell ref="I47:J47"/>
    <mergeCell ref="K47:L47"/>
    <mergeCell ref="B50:B51"/>
    <mergeCell ref="A54:T54"/>
    <mergeCell ref="A64:T64"/>
    <mergeCell ref="S39:S40"/>
    <mergeCell ref="T39:T40"/>
    <mergeCell ref="E40:F40"/>
    <mergeCell ref="N40:O40"/>
    <mergeCell ref="A47:A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7"/>
  <sheetViews>
    <sheetView view="pageBreakPreview" zoomScale="85" zoomScaleNormal="70" zoomScaleSheetLayoutView="85" zoomScalePageLayoutView="0" workbookViewId="0" topLeftCell="A16">
      <selection activeCell="K55" sqref="K55:M55"/>
    </sheetView>
  </sheetViews>
  <sheetFormatPr defaultColWidth="8.8515625" defaultRowHeight="15" outlineLevelRow="1"/>
  <cols>
    <col min="1" max="1" width="5.7109375" style="5" customWidth="1"/>
    <col min="2" max="2" width="45.7109375" style="5" customWidth="1"/>
    <col min="3" max="3" width="19.140625" style="43" customWidth="1"/>
    <col min="4" max="4" width="22.00390625" style="5" customWidth="1"/>
    <col min="5" max="5" width="25.8515625" style="5" customWidth="1"/>
    <col min="6" max="6" width="26.421875" style="5" customWidth="1"/>
    <col min="7" max="7" width="10.7109375" style="5" customWidth="1"/>
    <col min="8" max="8" width="13.8515625" style="5" customWidth="1"/>
    <col min="9" max="9" width="10.7109375" style="5" customWidth="1"/>
    <col min="10" max="13" width="10.57421875" style="5" bestFit="1" customWidth="1"/>
    <col min="14" max="14" width="16.57421875" style="5" customWidth="1"/>
    <col min="15" max="15" width="20.421875" style="5" customWidth="1"/>
    <col min="16" max="16" width="12.28125" style="5" bestFit="1" customWidth="1"/>
    <col min="17" max="18" width="10.57421875" style="5" bestFit="1" customWidth="1"/>
    <col min="19" max="20" width="10.421875" style="5" bestFit="1" customWidth="1"/>
    <col min="21" max="16384" width="8.8515625" style="5" customWidth="1"/>
  </cols>
  <sheetData>
    <row r="1" spans="2:11" ht="19.5" customHeight="1">
      <c r="B1" s="88"/>
      <c r="C1" s="47"/>
      <c r="K1" s="6" t="s">
        <v>36</v>
      </c>
    </row>
    <row r="2" spans="2:11" ht="15.75">
      <c r="B2" s="14"/>
      <c r="C2" s="42"/>
      <c r="K2" s="6" t="s">
        <v>37</v>
      </c>
    </row>
    <row r="3" spans="2:11" ht="15.75">
      <c r="B3" s="14"/>
      <c r="C3" s="42"/>
      <c r="K3" s="6" t="s">
        <v>38</v>
      </c>
    </row>
    <row r="4" spans="2:3" ht="9.75" customHeight="1">
      <c r="B4" s="14"/>
      <c r="C4" s="42"/>
    </row>
    <row r="5" spans="2:3" ht="9.75" customHeight="1">
      <c r="B5" s="14"/>
      <c r="C5" s="42"/>
    </row>
    <row r="6" spans="2:3" ht="9.75" customHeight="1">
      <c r="B6" s="14"/>
      <c r="C6" s="42"/>
    </row>
    <row r="7" spans="2:3" ht="9.75" customHeight="1">
      <c r="B7" s="14"/>
      <c r="C7" s="42"/>
    </row>
    <row r="8" spans="2:3" ht="9.75" customHeight="1">
      <c r="B8" s="14"/>
      <c r="C8" s="42"/>
    </row>
    <row r="9" spans="2:3" ht="9.75" customHeight="1">
      <c r="B9" s="14"/>
      <c r="C9" s="42"/>
    </row>
    <row r="10" spans="1:14" s="54" customFormat="1" ht="15.75">
      <c r="A10" s="119" t="s">
        <v>39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s="54" customFormat="1" ht="15.75">
      <c r="A11" s="120" t="s">
        <v>145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s="54" customFormat="1" ht="14.25" customHeight="1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54" customFormat="1" ht="14.25" customHeight="1">
      <c r="A13" s="121" t="s">
        <v>41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s="54" customFormat="1" ht="28.5" customHeight="1">
      <c r="A14" s="122" t="s">
        <v>153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3" s="54" customFormat="1" ht="13.5" customHeight="1">
      <c r="A15" s="55"/>
      <c r="B15" s="56"/>
      <c r="C15" s="57"/>
    </row>
    <row r="16" spans="1:3" s="54" customFormat="1" ht="15.75">
      <c r="A16" s="58" t="s">
        <v>2</v>
      </c>
      <c r="B16" s="56"/>
      <c r="C16" s="57"/>
    </row>
    <row r="17" spans="1:14" s="54" customFormat="1" ht="55.5" customHeight="1">
      <c r="A17" s="7" t="s">
        <v>3</v>
      </c>
      <c r="B17" s="7" t="s">
        <v>4</v>
      </c>
      <c r="C17" s="151" t="s">
        <v>5</v>
      </c>
      <c r="D17" s="152"/>
      <c r="E17" s="152"/>
      <c r="F17" s="152"/>
      <c r="G17" s="152"/>
      <c r="H17" s="152"/>
      <c r="I17" s="152"/>
      <c r="J17" s="152"/>
      <c r="K17" s="152"/>
      <c r="L17" s="153"/>
      <c r="M17" s="114" t="s">
        <v>42</v>
      </c>
      <c r="N17" s="114"/>
    </row>
    <row r="18" spans="1:14" s="54" customFormat="1" ht="86.25" customHeight="1">
      <c r="A18" s="7" t="s">
        <v>6</v>
      </c>
      <c r="B18" s="7" t="s">
        <v>152</v>
      </c>
      <c r="C18" s="154" t="s">
        <v>146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14" t="s">
        <v>43</v>
      </c>
      <c r="N18" s="114"/>
    </row>
    <row r="19" spans="1:14" s="54" customFormat="1" ht="19.5" customHeight="1">
      <c r="A19" s="9"/>
      <c r="B19" s="48"/>
      <c r="C19" s="40"/>
      <c r="D19" s="9"/>
      <c r="E19" s="9"/>
      <c r="F19" s="9"/>
      <c r="G19" s="9"/>
      <c r="H19" s="9"/>
      <c r="I19" s="9"/>
      <c r="J19" s="9"/>
      <c r="K19" s="9"/>
      <c r="L19" s="9"/>
      <c r="M19" s="10"/>
      <c r="N19" s="10"/>
    </row>
    <row r="20" spans="1:14" s="54" customFormat="1" ht="19.5" customHeight="1" outlineLevel="1">
      <c r="A20" s="9"/>
      <c r="B20" s="48"/>
      <c r="C20" s="40"/>
      <c r="D20" s="9"/>
      <c r="E20" s="9"/>
      <c r="F20" s="9"/>
      <c r="G20" s="9"/>
      <c r="H20" s="9"/>
      <c r="I20" s="9"/>
      <c r="J20" s="9"/>
      <c r="K20" s="9"/>
      <c r="L20" s="9"/>
      <c r="M20" s="10"/>
      <c r="N20" s="10"/>
    </row>
    <row r="21" spans="1:3" s="54" customFormat="1" ht="15.75">
      <c r="A21" s="58" t="s">
        <v>9</v>
      </c>
      <c r="B21" s="56"/>
      <c r="C21" s="57"/>
    </row>
    <row r="22" spans="1:14" s="54" customFormat="1" ht="15" customHeight="1">
      <c r="A22" s="123" t="s">
        <v>3</v>
      </c>
      <c r="B22" s="123" t="s">
        <v>4</v>
      </c>
      <c r="C22" s="125" t="s">
        <v>119</v>
      </c>
      <c r="D22" s="123" t="s">
        <v>10</v>
      </c>
      <c r="E22" s="123" t="s">
        <v>11</v>
      </c>
      <c r="F22" s="118" t="s">
        <v>12</v>
      </c>
      <c r="G22" s="118"/>
      <c r="H22" s="118"/>
      <c r="I22" s="118"/>
      <c r="J22" s="118"/>
      <c r="K22" s="118"/>
      <c r="L22" s="118"/>
      <c r="M22" s="118"/>
      <c r="N22" s="118"/>
    </row>
    <row r="23" spans="1:14" s="54" customFormat="1" ht="15.75" customHeight="1">
      <c r="A23" s="123"/>
      <c r="B23" s="123"/>
      <c r="C23" s="139"/>
      <c r="D23" s="123"/>
      <c r="E23" s="123"/>
      <c r="F23" s="118">
        <v>1</v>
      </c>
      <c r="G23" s="118">
        <v>2</v>
      </c>
      <c r="H23" s="118">
        <v>3</v>
      </c>
      <c r="I23" s="118" t="s">
        <v>13</v>
      </c>
      <c r="J23" s="118">
        <v>4</v>
      </c>
      <c r="K23" s="118">
        <v>5</v>
      </c>
      <c r="L23" s="118">
        <v>6</v>
      </c>
      <c r="M23" s="118" t="s">
        <v>14</v>
      </c>
      <c r="N23" s="118" t="s">
        <v>15</v>
      </c>
    </row>
    <row r="24" spans="1:14" s="54" customFormat="1" ht="15.75" customHeight="1">
      <c r="A24" s="123"/>
      <c r="B24" s="123"/>
      <c r="C24" s="126"/>
      <c r="D24" s="123"/>
      <c r="E24" s="123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s="54" customFormat="1" ht="15.75">
      <c r="A25" s="50">
        <v>1</v>
      </c>
      <c r="B25" s="50">
        <v>2</v>
      </c>
      <c r="C25" s="50">
        <v>3</v>
      </c>
      <c r="D25" s="50">
        <v>4</v>
      </c>
      <c r="E25" s="50">
        <v>5</v>
      </c>
      <c r="F25" s="50">
        <v>6</v>
      </c>
      <c r="G25" s="50">
        <v>7</v>
      </c>
      <c r="H25" s="50">
        <v>8</v>
      </c>
      <c r="I25" s="50">
        <v>9</v>
      </c>
      <c r="J25" s="50">
        <v>10</v>
      </c>
      <c r="K25" s="50">
        <v>11</v>
      </c>
      <c r="L25" s="50">
        <v>12</v>
      </c>
      <c r="M25" s="50">
        <v>13</v>
      </c>
      <c r="N25" s="50">
        <v>14</v>
      </c>
    </row>
    <row r="26" spans="1:14" s="54" customFormat="1" ht="81" customHeight="1">
      <c r="A26" s="7" t="s">
        <v>6</v>
      </c>
      <c r="B26" s="7" t="s">
        <v>130</v>
      </c>
      <c r="C26" s="41">
        <v>2015</v>
      </c>
      <c r="D26" s="12" t="s">
        <v>44</v>
      </c>
      <c r="E26" s="12">
        <f>ROUND((I26+M26+G35+L35)/4,0)</f>
        <v>918</v>
      </c>
      <c r="F26" s="39">
        <v>918</v>
      </c>
      <c r="G26" s="39">
        <v>918</v>
      </c>
      <c r="H26" s="39">
        <v>918</v>
      </c>
      <c r="I26" s="51">
        <f>ROUND((F26+G26+H26)/3,0)</f>
        <v>918</v>
      </c>
      <c r="J26" s="39">
        <v>918</v>
      </c>
      <c r="K26" s="39">
        <v>918</v>
      </c>
      <c r="L26" s="39">
        <v>918</v>
      </c>
      <c r="M26" s="52">
        <f>ROUND((J26+K26+L26)/3,0)</f>
        <v>918</v>
      </c>
      <c r="N26" s="52">
        <f>ROUND((I26+M26)/2,0)</f>
        <v>918</v>
      </c>
    </row>
    <row r="27" spans="1:14" s="54" customFormat="1" ht="81" customHeight="1">
      <c r="A27" s="38" t="s">
        <v>7</v>
      </c>
      <c r="B27" s="7" t="s">
        <v>130</v>
      </c>
      <c r="C27" s="41">
        <v>2016</v>
      </c>
      <c r="D27" s="49" t="s">
        <v>44</v>
      </c>
      <c r="E27" s="12">
        <f>ROUND((I27+M27+G36+L36)/4,0)</f>
        <v>959</v>
      </c>
      <c r="F27" s="39">
        <v>959</v>
      </c>
      <c r="G27" s="39">
        <v>959</v>
      </c>
      <c r="H27" s="39">
        <v>959</v>
      </c>
      <c r="I27" s="51">
        <f>ROUND((F27+G27+H27)/3,0)</f>
        <v>959</v>
      </c>
      <c r="J27" s="39">
        <v>959</v>
      </c>
      <c r="K27" s="39">
        <v>959</v>
      </c>
      <c r="L27" s="39">
        <v>959</v>
      </c>
      <c r="M27" s="52">
        <f>ROUND((J27+K27+L27)/3,0)</f>
        <v>959</v>
      </c>
      <c r="N27" s="52">
        <f>ROUND((I27+M27)/2,0)</f>
        <v>959</v>
      </c>
    </row>
    <row r="28" spans="1:14" s="54" customFormat="1" ht="81" customHeight="1">
      <c r="A28" s="38" t="s">
        <v>8</v>
      </c>
      <c r="B28" s="7" t="s">
        <v>130</v>
      </c>
      <c r="C28" s="41">
        <v>2017</v>
      </c>
      <c r="D28" s="49" t="s">
        <v>44</v>
      </c>
      <c r="E28" s="12">
        <f>ROUND((I28+M28+G37+L37)/4,0)</f>
        <v>990</v>
      </c>
      <c r="F28" s="39">
        <v>990</v>
      </c>
      <c r="G28" s="39">
        <v>990</v>
      </c>
      <c r="H28" s="39">
        <v>990</v>
      </c>
      <c r="I28" s="51">
        <f>ROUND((F28+G28+H28)/3,0)</f>
        <v>990</v>
      </c>
      <c r="J28" s="39">
        <v>990</v>
      </c>
      <c r="K28" s="39">
        <v>990</v>
      </c>
      <c r="L28" s="39">
        <v>990</v>
      </c>
      <c r="M28" s="52">
        <f>ROUND((J28+K28+L28)/3,0)</f>
        <v>990</v>
      </c>
      <c r="N28" s="52">
        <f>ROUND((I28+M28)/2,0)</f>
        <v>990</v>
      </c>
    </row>
    <row r="29" spans="2:3" s="54" customFormat="1" ht="15.75">
      <c r="B29" s="56"/>
      <c r="C29" s="57"/>
    </row>
    <row r="30" spans="2:12" s="54" customFormat="1" ht="15.75">
      <c r="B30" s="56"/>
      <c r="C30" s="57"/>
      <c r="L30" s="59" t="s">
        <v>45</v>
      </c>
    </row>
    <row r="31" spans="1:12" s="54" customFormat="1" ht="15" customHeight="1">
      <c r="A31" s="123" t="s">
        <v>3</v>
      </c>
      <c r="B31" s="123" t="s">
        <v>4</v>
      </c>
      <c r="C31" s="125" t="s">
        <v>119</v>
      </c>
      <c r="D31" s="124" t="s">
        <v>12</v>
      </c>
      <c r="E31" s="124"/>
      <c r="F31" s="124"/>
      <c r="G31" s="124"/>
      <c r="H31" s="124"/>
      <c r="I31" s="124"/>
      <c r="J31" s="124"/>
      <c r="K31" s="124"/>
      <c r="L31" s="124"/>
    </row>
    <row r="32" spans="1:12" s="54" customFormat="1" ht="15" customHeight="1">
      <c r="A32" s="123"/>
      <c r="B32" s="123"/>
      <c r="C32" s="139"/>
      <c r="D32" s="118">
        <v>7</v>
      </c>
      <c r="E32" s="118">
        <v>8</v>
      </c>
      <c r="F32" s="118">
        <v>9</v>
      </c>
      <c r="G32" s="125" t="s">
        <v>16</v>
      </c>
      <c r="H32" s="118" t="s">
        <v>17</v>
      </c>
      <c r="I32" s="118">
        <v>10</v>
      </c>
      <c r="J32" s="118">
        <v>11</v>
      </c>
      <c r="K32" s="118">
        <v>12</v>
      </c>
      <c r="L32" s="125" t="s">
        <v>18</v>
      </c>
    </row>
    <row r="33" spans="1:12" s="54" customFormat="1" ht="15" customHeight="1">
      <c r="A33" s="123"/>
      <c r="B33" s="123"/>
      <c r="C33" s="126"/>
      <c r="D33" s="118"/>
      <c r="E33" s="118"/>
      <c r="F33" s="118"/>
      <c r="G33" s="126"/>
      <c r="H33" s="118"/>
      <c r="I33" s="118"/>
      <c r="J33" s="118"/>
      <c r="K33" s="118"/>
      <c r="L33" s="126"/>
    </row>
    <row r="34" spans="1:12" s="54" customFormat="1" ht="15.75">
      <c r="A34" s="50">
        <v>1</v>
      </c>
      <c r="B34" s="50">
        <v>2</v>
      </c>
      <c r="C34" s="50">
        <v>3</v>
      </c>
      <c r="D34" s="50">
        <v>15</v>
      </c>
      <c r="E34" s="50">
        <v>16</v>
      </c>
      <c r="F34" s="50">
        <v>17</v>
      </c>
      <c r="G34" s="50">
        <v>18</v>
      </c>
      <c r="H34" s="50">
        <v>19</v>
      </c>
      <c r="I34" s="50">
        <v>20</v>
      </c>
      <c r="J34" s="50">
        <v>21</v>
      </c>
      <c r="K34" s="50">
        <v>22</v>
      </c>
      <c r="L34" s="50">
        <v>23</v>
      </c>
    </row>
    <row r="35" spans="1:12" s="54" customFormat="1" ht="81" customHeight="1">
      <c r="A35" s="38" t="s">
        <v>6</v>
      </c>
      <c r="B35" s="38" t="s">
        <v>130</v>
      </c>
      <c r="C35" s="41">
        <v>2015</v>
      </c>
      <c r="D35" s="39">
        <v>918</v>
      </c>
      <c r="E35" s="39">
        <v>918</v>
      </c>
      <c r="F35" s="39">
        <v>918</v>
      </c>
      <c r="G35" s="52">
        <f>ROUND((D35+E35+F35)/3,0)</f>
        <v>918</v>
      </c>
      <c r="H35" s="52">
        <f>ROUND((I26+M26+G35)/3,0)</f>
        <v>918</v>
      </c>
      <c r="I35" s="39">
        <v>918</v>
      </c>
      <c r="J35" s="39">
        <v>918</v>
      </c>
      <c r="K35" s="39">
        <v>918</v>
      </c>
      <c r="L35" s="52">
        <f>ROUND((I35+J35+K35)/3,0)</f>
        <v>918</v>
      </c>
    </row>
    <row r="36" spans="1:12" s="54" customFormat="1" ht="81" customHeight="1">
      <c r="A36" s="38" t="s">
        <v>7</v>
      </c>
      <c r="B36" s="38" t="s">
        <v>130</v>
      </c>
      <c r="C36" s="41">
        <v>2016</v>
      </c>
      <c r="D36" s="39">
        <v>959</v>
      </c>
      <c r="E36" s="39">
        <v>959</v>
      </c>
      <c r="F36" s="39">
        <v>959</v>
      </c>
      <c r="G36" s="52">
        <f>ROUND((D36+E36+F36)/3,0)</f>
        <v>959</v>
      </c>
      <c r="H36" s="52">
        <f>ROUND((I27+M27+G36)/3,0)</f>
        <v>959</v>
      </c>
      <c r="I36" s="39">
        <v>959</v>
      </c>
      <c r="J36" s="39">
        <v>959</v>
      </c>
      <c r="K36" s="39">
        <v>959</v>
      </c>
      <c r="L36" s="52">
        <f>ROUND((I36+J36+K36)/3,0)</f>
        <v>959</v>
      </c>
    </row>
    <row r="37" spans="1:12" s="54" customFormat="1" ht="81" customHeight="1">
      <c r="A37" s="38" t="s">
        <v>8</v>
      </c>
      <c r="B37" s="38" t="s">
        <v>130</v>
      </c>
      <c r="C37" s="41">
        <v>2017</v>
      </c>
      <c r="D37" s="39">
        <v>990</v>
      </c>
      <c r="E37" s="39">
        <v>990</v>
      </c>
      <c r="F37" s="39">
        <v>990</v>
      </c>
      <c r="G37" s="52">
        <f>ROUND((D37+E37+F37)/3,0)</f>
        <v>990</v>
      </c>
      <c r="H37" s="52">
        <f>ROUND((I28+M28+G37)/3,0)</f>
        <v>990</v>
      </c>
      <c r="I37" s="39">
        <v>990</v>
      </c>
      <c r="J37" s="39">
        <v>990</v>
      </c>
      <c r="K37" s="39">
        <v>990</v>
      </c>
      <c r="L37" s="52">
        <f>ROUND((I37+J37+K37)/3,0)</f>
        <v>990</v>
      </c>
    </row>
    <row r="38" spans="2:3" s="54" customFormat="1" ht="15.75">
      <c r="B38" s="56"/>
      <c r="C38" s="57"/>
    </row>
    <row r="39" spans="2:3" s="54" customFormat="1" ht="15.75">
      <c r="B39" s="56"/>
      <c r="C39" s="57"/>
    </row>
    <row r="40" spans="1:3" s="54" customFormat="1" ht="15.75">
      <c r="A40" s="58" t="s">
        <v>19</v>
      </c>
      <c r="B40" s="56"/>
      <c r="C40" s="57"/>
    </row>
    <row r="41" spans="1:21" s="54" customFormat="1" ht="15" customHeight="1">
      <c r="A41" s="123" t="s">
        <v>3</v>
      </c>
      <c r="B41" s="123" t="s">
        <v>4</v>
      </c>
      <c r="C41" s="125" t="s">
        <v>119</v>
      </c>
      <c r="D41" s="123" t="s">
        <v>20</v>
      </c>
      <c r="E41" s="123"/>
      <c r="F41" s="123" t="s">
        <v>21</v>
      </c>
      <c r="G41" s="123" t="s">
        <v>99</v>
      </c>
      <c r="H41" s="129" t="s">
        <v>22</v>
      </c>
      <c r="I41" s="130"/>
      <c r="J41" s="130"/>
      <c r="K41" s="130"/>
      <c r="L41" s="130"/>
      <c r="M41" s="130"/>
      <c r="N41" s="130"/>
      <c r="O41" s="60"/>
      <c r="P41" s="60"/>
      <c r="Q41" s="60"/>
      <c r="R41" s="60"/>
      <c r="S41" s="60"/>
      <c r="T41" s="60"/>
      <c r="U41" s="60"/>
    </row>
    <row r="42" spans="1:21" s="54" customFormat="1" ht="21" customHeight="1">
      <c r="A42" s="123"/>
      <c r="B42" s="123"/>
      <c r="C42" s="139"/>
      <c r="D42" s="123"/>
      <c r="E42" s="123"/>
      <c r="F42" s="123"/>
      <c r="G42" s="123"/>
      <c r="H42" s="118">
        <v>1</v>
      </c>
      <c r="I42" s="118">
        <v>2</v>
      </c>
      <c r="J42" s="118">
        <v>3</v>
      </c>
      <c r="K42" s="118" t="s">
        <v>13</v>
      </c>
      <c r="L42" s="118">
        <v>4</v>
      </c>
      <c r="M42" s="118">
        <v>5</v>
      </c>
      <c r="N42" s="118">
        <v>6</v>
      </c>
      <c r="U42" s="60"/>
    </row>
    <row r="43" spans="1:21" s="54" customFormat="1" ht="82.5" customHeight="1">
      <c r="A43" s="123"/>
      <c r="B43" s="123"/>
      <c r="C43" s="126"/>
      <c r="D43" s="38" t="s">
        <v>23</v>
      </c>
      <c r="E43" s="38" t="s">
        <v>24</v>
      </c>
      <c r="F43" s="123"/>
      <c r="G43" s="123"/>
      <c r="H43" s="118"/>
      <c r="I43" s="118"/>
      <c r="J43" s="118"/>
      <c r="K43" s="118"/>
      <c r="L43" s="118"/>
      <c r="M43" s="118"/>
      <c r="N43" s="118"/>
      <c r="U43" s="60"/>
    </row>
    <row r="44" spans="1:21" s="61" customFormat="1" ht="15.75">
      <c r="A44" s="50">
        <v>1</v>
      </c>
      <c r="B44" s="50">
        <v>2</v>
      </c>
      <c r="C44" s="50">
        <v>3</v>
      </c>
      <c r="D44" s="50">
        <v>4</v>
      </c>
      <c r="E44" s="50">
        <v>5</v>
      </c>
      <c r="F44" s="50">
        <v>6</v>
      </c>
      <c r="G44" s="50">
        <v>7</v>
      </c>
      <c r="H44" s="50">
        <v>8</v>
      </c>
      <c r="I44" s="50">
        <v>9</v>
      </c>
      <c r="J44" s="50">
        <v>10</v>
      </c>
      <c r="K44" s="50">
        <v>11</v>
      </c>
      <c r="L44" s="50">
        <v>12</v>
      </c>
      <c r="M44" s="50">
        <v>13</v>
      </c>
      <c r="N44" s="50">
        <v>14</v>
      </c>
      <c r="U44" s="62"/>
    </row>
    <row r="45" spans="1:21" s="54" customFormat="1" ht="81" customHeight="1">
      <c r="A45" s="38" t="s">
        <v>6</v>
      </c>
      <c r="B45" s="38" t="s">
        <v>130</v>
      </c>
      <c r="C45" s="41">
        <v>2015</v>
      </c>
      <c r="D45" s="38" t="s">
        <v>44</v>
      </c>
      <c r="E45" s="49">
        <f>E26</f>
        <v>918</v>
      </c>
      <c r="F45" s="49">
        <f>ROUND(G45/E45/12*1000,0)</f>
        <v>821</v>
      </c>
      <c r="G45" s="49">
        <f>J55+N55</f>
        <v>9048</v>
      </c>
      <c r="H45" s="72">
        <v>871</v>
      </c>
      <c r="I45" s="72">
        <v>872</v>
      </c>
      <c r="J45" s="72">
        <v>872</v>
      </c>
      <c r="K45" s="49">
        <f>SUM(H45:J45)</f>
        <v>2615</v>
      </c>
      <c r="L45" s="72">
        <v>929</v>
      </c>
      <c r="M45" s="72">
        <v>858</v>
      </c>
      <c r="N45" s="72">
        <v>656</v>
      </c>
      <c r="U45" s="60"/>
    </row>
    <row r="46" spans="1:21" s="54" customFormat="1" ht="81" customHeight="1">
      <c r="A46" s="38" t="s">
        <v>7</v>
      </c>
      <c r="B46" s="38" t="s">
        <v>130</v>
      </c>
      <c r="C46" s="41">
        <v>2016</v>
      </c>
      <c r="D46" s="38" t="s">
        <v>44</v>
      </c>
      <c r="E46" s="49">
        <f>E27</f>
        <v>959</v>
      </c>
      <c r="F46" s="49">
        <f>ROUND(G46/E46/12*1000,0)</f>
        <v>859</v>
      </c>
      <c r="G46" s="49">
        <f>J56+N56</f>
        <v>9888</v>
      </c>
      <c r="H46" s="72">
        <v>947</v>
      </c>
      <c r="I46" s="72">
        <v>947</v>
      </c>
      <c r="J46" s="72">
        <v>947</v>
      </c>
      <c r="K46" s="49">
        <f>SUM(H46:J46)</f>
        <v>2841</v>
      </c>
      <c r="L46" s="72">
        <v>1003</v>
      </c>
      <c r="M46" s="72">
        <v>932</v>
      </c>
      <c r="N46" s="72">
        <v>722</v>
      </c>
      <c r="U46" s="60"/>
    </row>
    <row r="47" spans="1:21" s="54" customFormat="1" ht="81" customHeight="1">
      <c r="A47" s="38" t="s">
        <v>8</v>
      </c>
      <c r="B47" s="38" t="s">
        <v>130</v>
      </c>
      <c r="C47" s="41">
        <v>2017</v>
      </c>
      <c r="D47" s="38" t="s">
        <v>44</v>
      </c>
      <c r="E47" s="49">
        <f>E28</f>
        <v>990</v>
      </c>
      <c r="F47" s="49">
        <f>ROUND(G47/E47/12*1000,0)</f>
        <v>882</v>
      </c>
      <c r="G47" s="49">
        <f>J57+N57</f>
        <v>10481</v>
      </c>
      <c r="H47" s="72">
        <v>1006</v>
      </c>
      <c r="I47" s="72">
        <v>1006</v>
      </c>
      <c r="J47" s="72">
        <v>1006</v>
      </c>
      <c r="K47" s="49">
        <f>SUM(H47:J47)</f>
        <v>3018</v>
      </c>
      <c r="L47" s="72">
        <v>1060</v>
      </c>
      <c r="M47" s="72">
        <v>984</v>
      </c>
      <c r="N47" s="72">
        <v>760</v>
      </c>
      <c r="U47" s="60"/>
    </row>
    <row r="48" s="54" customFormat="1" ht="15.75" outlineLevel="1">
      <c r="U48" s="60"/>
    </row>
    <row r="49" spans="1:21" s="54" customFormat="1" ht="15.75">
      <c r="A49" s="60"/>
      <c r="B49" s="63"/>
      <c r="C49" s="64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s="54" customFormat="1" ht="15.75">
      <c r="A50" s="60"/>
      <c r="B50" s="63"/>
      <c r="C50" s="64"/>
      <c r="D50" s="60"/>
      <c r="E50" s="60"/>
      <c r="F50" s="60"/>
      <c r="G50" s="60"/>
      <c r="H50" s="60"/>
      <c r="I50" s="60"/>
      <c r="J50" s="60"/>
      <c r="K50" s="60"/>
      <c r="L50" s="59" t="s">
        <v>45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1:21" s="54" customFormat="1" ht="18" customHeight="1">
      <c r="A51" s="127" t="s">
        <v>3</v>
      </c>
      <c r="B51" s="127" t="s">
        <v>4</v>
      </c>
      <c r="C51" s="125" t="s">
        <v>119</v>
      </c>
      <c r="D51" s="132" t="s">
        <v>22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60"/>
      <c r="P51" s="60"/>
      <c r="Q51" s="60"/>
      <c r="R51" s="60"/>
      <c r="S51" s="60"/>
      <c r="T51" s="60"/>
      <c r="U51" s="60"/>
    </row>
    <row r="52" spans="1:21" s="54" customFormat="1" ht="18" customHeight="1">
      <c r="A52" s="131"/>
      <c r="B52" s="131"/>
      <c r="C52" s="139"/>
      <c r="D52" s="135" t="s">
        <v>14</v>
      </c>
      <c r="E52" s="135" t="s">
        <v>15</v>
      </c>
      <c r="F52" s="127">
        <v>7</v>
      </c>
      <c r="G52" s="127">
        <v>8</v>
      </c>
      <c r="H52" s="7">
        <v>9</v>
      </c>
      <c r="I52" s="8" t="s">
        <v>16</v>
      </c>
      <c r="J52" s="8" t="s">
        <v>17</v>
      </c>
      <c r="K52" s="7">
        <v>10</v>
      </c>
      <c r="L52" s="7">
        <v>11</v>
      </c>
      <c r="M52" s="7">
        <v>12</v>
      </c>
      <c r="N52" s="8" t="s">
        <v>18</v>
      </c>
      <c r="O52" s="60"/>
      <c r="P52" s="60"/>
      <c r="Q52" s="60"/>
      <c r="R52" s="60"/>
      <c r="S52" s="60"/>
      <c r="T52" s="60"/>
      <c r="U52" s="60"/>
    </row>
    <row r="53" spans="1:21" s="54" customFormat="1" ht="14.25" customHeight="1">
      <c r="A53" s="128"/>
      <c r="B53" s="128"/>
      <c r="C53" s="126"/>
      <c r="D53" s="136"/>
      <c r="E53" s="136"/>
      <c r="F53" s="128"/>
      <c r="G53" s="128"/>
      <c r="H53" s="7"/>
      <c r="I53" s="8"/>
      <c r="J53" s="8"/>
      <c r="K53" s="7"/>
      <c r="L53" s="7"/>
      <c r="M53" s="7"/>
      <c r="N53" s="8"/>
      <c r="O53" s="60"/>
      <c r="P53" s="60"/>
      <c r="Q53" s="60"/>
      <c r="R53" s="60"/>
      <c r="S53" s="60"/>
      <c r="T53" s="60"/>
      <c r="U53" s="60"/>
    </row>
    <row r="54" spans="1:21" s="61" customFormat="1" ht="15.75">
      <c r="A54" s="11">
        <v>1</v>
      </c>
      <c r="B54" s="11">
        <v>2</v>
      </c>
      <c r="C54" s="50">
        <v>3</v>
      </c>
      <c r="D54" s="11">
        <v>15</v>
      </c>
      <c r="E54" s="11">
        <v>16</v>
      </c>
      <c r="F54" s="11">
        <v>17</v>
      </c>
      <c r="G54" s="11">
        <v>18</v>
      </c>
      <c r="H54" s="11">
        <v>19</v>
      </c>
      <c r="I54" s="11">
        <v>20</v>
      </c>
      <c r="J54" s="11">
        <v>21</v>
      </c>
      <c r="K54" s="11">
        <v>22</v>
      </c>
      <c r="L54" s="11">
        <v>23</v>
      </c>
      <c r="M54" s="11">
        <v>24</v>
      </c>
      <c r="N54" s="11">
        <v>25</v>
      </c>
      <c r="O54" s="62"/>
      <c r="P54" s="62"/>
      <c r="Q54" s="62"/>
      <c r="R54" s="62"/>
      <c r="S54" s="62"/>
      <c r="T54" s="62"/>
      <c r="U54" s="62"/>
    </row>
    <row r="55" spans="1:21" s="54" customFormat="1" ht="81.75" customHeight="1">
      <c r="A55" s="38" t="s">
        <v>6</v>
      </c>
      <c r="B55" s="38" t="s">
        <v>130</v>
      </c>
      <c r="C55" s="41">
        <v>2015</v>
      </c>
      <c r="D55" s="12">
        <f>SUM(L45:N45)</f>
        <v>2443</v>
      </c>
      <c r="E55" s="12">
        <f>D55+K45</f>
        <v>5058</v>
      </c>
      <c r="F55" s="72">
        <v>472</v>
      </c>
      <c r="G55" s="72">
        <v>473</v>
      </c>
      <c r="H55" s="72">
        <v>495</v>
      </c>
      <c r="I55" s="12">
        <f>SUM(F55:H55)</f>
        <v>1440</v>
      </c>
      <c r="J55" s="12">
        <f>I55+E55</f>
        <v>6498</v>
      </c>
      <c r="K55" s="72">
        <v>802</v>
      </c>
      <c r="L55" s="72">
        <v>874</v>
      </c>
      <c r="M55" s="72">
        <v>874</v>
      </c>
      <c r="N55" s="12">
        <f>SUM(K55:M55)</f>
        <v>2550</v>
      </c>
      <c r="O55" s="60"/>
      <c r="P55" s="60"/>
      <c r="Q55" s="60"/>
      <c r="R55" s="60"/>
      <c r="S55" s="60"/>
      <c r="T55" s="60"/>
      <c r="U55" s="60"/>
    </row>
    <row r="56" spans="1:21" s="54" customFormat="1" ht="81.75" customHeight="1">
      <c r="A56" s="38" t="s">
        <v>7</v>
      </c>
      <c r="B56" s="38" t="s">
        <v>130</v>
      </c>
      <c r="C56" s="41">
        <v>2016</v>
      </c>
      <c r="D56" s="12">
        <f>SUM(L46:N46)</f>
        <v>2657</v>
      </c>
      <c r="E56" s="12">
        <f>D56+K46</f>
        <v>5498</v>
      </c>
      <c r="F56" s="72">
        <v>536</v>
      </c>
      <c r="G56" s="72">
        <v>536</v>
      </c>
      <c r="H56" s="72">
        <v>555</v>
      </c>
      <c r="I56" s="49">
        <f>SUM(F56:H56)</f>
        <v>1627</v>
      </c>
      <c r="J56" s="49">
        <f>I56+E56</f>
        <v>7125</v>
      </c>
      <c r="K56" s="72">
        <v>872</v>
      </c>
      <c r="L56" s="72">
        <v>944</v>
      </c>
      <c r="M56" s="72">
        <v>947</v>
      </c>
      <c r="N56" s="12">
        <f>SUM(K56:M56)</f>
        <v>2763</v>
      </c>
      <c r="O56" s="60"/>
      <c r="P56" s="60"/>
      <c r="Q56" s="60"/>
      <c r="R56" s="60"/>
      <c r="S56" s="60"/>
      <c r="T56" s="60"/>
      <c r="U56" s="60"/>
    </row>
    <row r="57" spans="1:21" s="54" customFormat="1" ht="81.75" customHeight="1">
      <c r="A57" s="38" t="s">
        <v>8</v>
      </c>
      <c r="B57" s="38" t="s">
        <v>130</v>
      </c>
      <c r="C57" s="41">
        <v>2017</v>
      </c>
      <c r="D57" s="12">
        <f>SUM(L47:N47)</f>
        <v>2804</v>
      </c>
      <c r="E57" s="12">
        <f>D57+K47</f>
        <v>5822</v>
      </c>
      <c r="F57" s="72">
        <v>568</v>
      </c>
      <c r="G57" s="72">
        <v>568</v>
      </c>
      <c r="H57" s="72">
        <v>588</v>
      </c>
      <c r="I57" s="12">
        <f>SUM(F57:H57)</f>
        <v>1724</v>
      </c>
      <c r="J57" s="12">
        <f>I57+E57</f>
        <v>7546</v>
      </c>
      <c r="K57" s="72">
        <v>926</v>
      </c>
      <c r="L57" s="72">
        <v>1003</v>
      </c>
      <c r="M57" s="72">
        <v>1006</v>
      </c>
      <c r="N57" s="12">
        <f>SUM(K57:M57)</f>
        <v>2935</v>
      </c>
      <c r="O57" s="60"/>
      <c r="P57" s="60"/>
      <c r="Q57" s="60"/>
      <c r="R57" s="60"/>
      <c r="S57" s="60"/>
      <c r="T57" s="60"/>
      <c r="U57" s="60"/>
    </row>
    <row r="58" spans="15:18" s="54" customFormat="1" ht="15.75" outlineLevel="1">
      <c r="O58" s="13"/>
      <c r="P58" s="13"/>
      <c r="Q58" s="13"/>
      <c r="R58" s="60"/>
    </row>
    <row r="59" spans="1:18" s="54" customFormat="1" ht="16.5" customHeight="1">
      <c r="A59" s="13"/>
      <c r="B59" s="46"/>
      <c r="C59" s="4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60"/>
    </row>
    <row r="60" spans="1:14" s="54" customFormat="1" ht="15.75">
      <c r="A60" s="65" t="s">
        <v>28</v>
      </c>
      <c r="B60" s="56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s="54" customFormat="1" ht="15" customHeight="1">
      <c r="A61" s="123" t="s">
        <v>3</v>
      </c>
      <c r="B61" s="123" t="s">
        <v>27</v>
      </c>
      <c r="C61" s="125" t="s">
        <v>119</v>
      </c>
      <c r="D61" s="123" t="s">
        <v>29</v>
      </c>
      <c r="E61" s="123" t="s">
        <v>105</v>
      </c>
      <c r="F61" s="123" t="s">
        <v>106</v>
      </c>
      <c r="G61" s="129" t="s">
        <v>30</v>
      </c>
      <c r="H61" s="130"/>
      <c r="I61" s="130"/>
      <c r="J61" s="130"/>
      <c r="K61" s="130"/>
      <c r="L61" s="130"/>
      <c r="M61" s="130"/>
      <c r="N61" s="138"/>
    </row>
    <row r="62" spans="1:14" s="54" customFormat="1" ht="14.25" customHeight="1">
      <c r="A62" s="123"/>
      <c r="B62" s="123"/>
      <c r="C62" s="139"/>
      <c r="D62" s="123"/>
      <c r="E62" s="137"/>
      <c r="F62" s="137"/>
      <c r="G62" s="118" t="s">
        <v>31</v>
      </c>
      <c r="H62" s="118">
        <v>1</v>
      </c>
      <c r="I62" s="118">
        <v>2</v>
      </c>
      <c r="J62" s="118">
        <v>3</v>
      </c>
      <c r="K62" s="118" t="s">
        <v>13</v>
      </c>
      <c r="L62" s="118">
        <v>4</v>
      </c>
      <c r="M62" s="118">
        <v>5</v>
      </c>
      <c r="N62" s="118">
        <v>6</v>
      </c>
    </row>
    <row r="63" spans="1:14" s="54" customFormat="1" ht="14.25" customHeight="1">
      <c r="A63" s="123"/>
      <c r="B63" s="123"/>
      <c r="C63" s="139"/>
      <c r="D63" s="123"/>
      <c r="E63" s="137"/>
      <c r="F63" s="137"/>
      <c r="G63" s="118"/>
      <c r="H63" s="118"/>
      <c r="I63" s="118"/>
      <c r="J63" s="118"/>
      <c r="K63" s="118"/>
      <c r="L63" s="118"/>
      <c r="M63" s="118"/>
      <c r="N63" s="118"/>
    </row>
    <row r="64" spans="1:14" s="54" customFormat="1" ht="15.75" customHeight="1">
      <c r="A64" s="123"/>
      <c r="B64" s="123"/>
      <c r="C64" s="126"/>
      <c r="D64" s="123"/>
      <c r="E64" s="137"/>
      <c r="F64" s="137"/>
      <c r="G64" s="118"/>
      <c r="H64" s="118"/>
      <c r="I64" s="118"/>
      <c r="J64" s="118"/>
      <c r="K64" s="118"/>
      <c r="L64" s="118"/>
      <c r="M64" s="118"/>
      <c r="N64" s="118"/>
    </row>
    <row r="65" spans="1:14" s="61" customFormat="1" ht="15.75">
      <c r="A65" s="50">
        <v>1</v>
      </c>
      <c r="B65" s="50">
        <v>2</v>
      </c>
      <c r="C65" s="50">
        <v>3</v>
      </c>
      <c r="D65" s="50">
        <v>4</v>
      </c>
      <c r="E65" s="50">
        <v>5</v>
      </c>
      <c r="F65" s="50">
        <v>6</v>
      </c>
      <c r="G65" s="50">
        <v>7</v>
      </c>
      <c r="H65" s="50">
        <v>8</v>
      </c>
      <c r="I65" s="50">
        <v>9</v>
      </c>
      <c r="J65" s="50">
        <v>10</v>
      </c>
      <c r="K65" s="50">
        <v>11</v>
      </c>
      <c r="L65" s="50">
        <v>12</v>
      </c>
      <c r="M65" s="50">
        <v>13</v>
      </c>
      <c r="N65" s="50">
        <v>14</v>
      </c>
    </row>
    <row r="66" spans="1:14" s="54" customFormat="1" ht="33" customHeight="1">
      <c r="A66" s="38" t="s">
        <v>121</v>
      </c>
      <c r="B66" s="118" t="s">
        <v>130</v>
      </c>
      <c r="C66" s="41">
        <v>2015</v>
      </c>
      <c r="D66" s="118" t="s">
        <v>127</v>
      </c>
      <c r="E66" s="118" t="s">
        <v>120</v>
      </c>
      <c r="F66" s="118" t="s">
        <v>116</v>
      </c>
      <c r="G66" s="49">
        <f aca="true" t="shared" si="0" ref="G66:G71">ROUND((K66+D78+I78+N78)/4,0)</f>
        <v>98</v>
      </c>
      <c r="H66" s="49">
        <v>98</v>
      </c>
      <c r="I66" s="49">
        <v>98</v>
      </c>
      <c r="J66" s="49">
        <v>98</v>
      </c>
      <c r="K66" s="49">
        <f aca="true" t="shared" si="1" ref="K66:K71">ROUND((H66+I66+J66)/3,0)</f>
        <v>98</v>
      </c>
      <c r="L66" s="49">
        <v>98</v>
      </c>
      <c r="M66" s="49">
        <v>98</v>
      </c>
      <c r="N66" s="49">
        <v>98</v>
      </c>
    </row>
    <row r="67" spans="1:14" s="54" customFormat="1" ht="33" customHeight="1">
      <c r="A67" s="38" t="s">
        <v>122</v>
      </c>
      <c r="B67" s="118"/>
      <c r="C67" s="41">
        <v>2016</v>
      </c>
      <c r="D67" s="118"/>
      <c r="E67" s="118"/>
      <c r="F67" s="118"/>
      <c r="G67" s="49">
        <f t="shared" si="0"/>
        <v>98</v>
      </c>
      <c r="H67" s="49">
        <v>98</v>
      </c>
      <c r="I67" s="49">
        <v>98</v>
      </c>
      <c r="J67" s="49">
        <v>98</v>
      </c>
      <c r="K67" s="49">
        <f t="shared" si="1"/>
        <v>98</v>
      </c>
      <c r="L67" s="49">
        <v>98</v>
      </c>
      <c r="M67" s="49">
        <v>98</v>
      </c>
      <c r="N67" s="49">
        <v>98</v>
      </c>
    </row>
    <row r="68" spans="1:14" s="54" customFormat="1" ht="33" customHeight="1">
      <c r="A68" s="38" t="s">
        <v>123</v>
      </c>
      <c r="B68" s="118"/>
      <c r="C68" s="41">
        <v>2017</v>
      </c>
      <c r="D68" s="118"/>
      <c r="E68" s="118"/>
      <c r="F68" s="118"/>
      <c r="G68" s="49">
        <f t="shared" si="0"/>
        <v>98</v>
      </c>
      <c r="H68" s="49">
        <v>98</v>
      </c>
      <c r="I68" s="49">
        <v>98</v>
      </c>
      <c r="J68" s="49">
        <v>98</v>
      </c>
      <c r="K68" s="49">
        <f t="shared" si="1"/>
        <v>98</v>
      </c>
      <c r="L68" s="49">
        <v>98</v>
      </c>
      <c r="M68" s="49">
        <v>98</v>
      </c>
      <c r="N68" s="49">
        <v>98</v>
      </c>
    </row>
    <row r="69" spans="1:14" s="54" customFormat="1" ht="42" customHeight="1">
      <c r="A69" s="38" t="s">
        <v>35</v>
      </c>
      <c r="B69" s="118"/>
      <c r="C69" s="41">
        <v>2015</v>
      </c>
      <c r="D69" s="118" t="s">
        <v>118</v>
      </c>
      <c r="E69" s="118" t="s">
        <v>154</v>
      </c>
      <c r="F69" s="118" t="s">
        <v>117</v>
      </c>
      <c r="G69" s="49">
        <f t="shared" si="0"/>
        <v>80</v>
      </c>
      <c r="H69" s="49">
        <v>80</v>
      </c>
      <c r="I69" s="49">
        <v>80</v>
      </c>
      <c r="J69" s="49">
        <v>80</v>
      </c>
      <c r="K69" s="49">
        <f t="shared" si="1"/>
        <v>80</v>
      </c>
      <c r="L69" s="49">
        <v>80</v>
      </c>
      <c r="M69" s="49">
        <v>80</v>
      </c>
      <c r="N69" s="49">
        <v>80</v>
      </c>
    </row>
    <row r="70" spans="1:14" s="54" customFormat="1" ht="42" customHeight="1">
      <c r="A70" s="38" t="s">
        <v>124</v>
      </c>
      <c r="B70" s="118"/>
      <c r="C70" s="41">
        <v>2016</v>
      </c>
      <c r="D70" s="118"/>
      <c r="E70" s="118"/>
      <c r="F70" s="118"/>
      <c r="G70" s="49">
        <f t="shared" si="0"/>
        <v>80</v>
      </c>
      <c r="H70" s="49">
        <v>80</v>
      </c>
      <c r="I70" s="49">
        <v>80</v>
      </c>
      <c r="J70" s="49">
        <v>80</v>
      </c>
      <c r="K70" s="49">
        <f t="shared" si="1"/>
        <v>80</v>
      </c>
      <c r="L70" s="49">
        <v>80</v>
      </c>
      <c r="M70" s="49">
        <v>80</v>
      </c>
      <c r="N70" s="49">
        <v>80</v>
      </c>
    </row>
    <row r="71" spans="1:14" s="54" customFormat="1" ht="42" customHeight="1">
      <c r="A71" s="38" t="s">
        <v>125</v>
      </c>
      <c r="B71" s="118"/>
      <c r="C71" s="41">
        <v>2017</v>
      </c>
      <c r="D71" s="118"/>
      <c r="E71" s="118"/>
      <c r="F71" s="118"/>
      <c r="G71" s="49">
        <f t="shared" si="0"/>
        <v>80</v>
      </c>
      <c r="H71" s="49">
        <v>80</v>
      </c>
      <c r="I71" s="49">
        <v>80</v>
      </c>
      <c r="J71" s="49">
        <v>80</v>
      </c>
      <c r="K71" s="49">
        <f t="shared" si="1"/>
        <v>80</v>
      </c>
      <c r="L71" s="49">
        <v>80</v>
      </c>
      <c r="M71" s="49">
        <v>80</v>
      </c>
      <c r="N71" s="49">
        <v>80</v>
      </c>
    </row>
    <row r="72" spans="3:4" s="54" customFormat="1" ht="15.75">
      <c r="C72" s="64"/>
      <c r="D72" s="56"/>
    </row>
    <row r="73" spans="1:14" s="54" customFormat="1" ht="15.75" customHeight="1">
      <c r="A73" s="123" t="s">
        <v>3</v>
      </c>
      <c r="B73" s="123" t="str">
        <f>D61</f>
        <v>Наименование показателей качества</v>
      </c>
      <c r="C73" s="118" t="s">
        <v>119</v>
      </c>
      <c r="D73" s="157" t="s">
        <v>30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1:14" s="54" customFormat="1" ht="14.25" customHeight="1">
      <c r="A74" s="123"/>
      <c r="B74" s="123"/>
      <c r="C74" s="118"/>
      <c r="D74" s="114" t="s">
        <v>14</v>
      </c>
      <c r="E74" s="114" t="s">
        <v>15</v>
      </c>
      <c r="F74" s="140">
        <v>7</v>
      </c>
      <c r="G74" s="140">
        <v>8</v>
      </c>
      <c r="H74" s="140">
        <v>9</v>
      </c>
      <c r="I74" s="140" t="s">
        <v>16</v>
      </c>
      <c r="J74" s="140" t="s">
        <v>17</v>
      </c>
      <c r="K74" s="140">
        <v>10</v>
      </c>
      <c r="L74" s="140">
        <v>11</v>
      </c>
      <c r="M74" s="140">
        <v>12</v>
      </c>
      <c r="N74" s="140" t="s">
        <v>18</v>
      </c>
    </row>
    <row r="75" spans="1:14" s="54" customFormat="1" ht="14.25" customHeight="1">
      <c r="A75" s="123"/>
      <c r="B75" s="123"/>
      <c r="C75" s="118"/>
      <c r="D75" s="114"/>
      <c r="E75" s="114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54" customFormat="1" ht="7.5" customHeight="1">
      <c r="A76" s="123"/>
      <c r="B76" s="123"/>
      <c r="C76" s="118"/>
      <c r="D76" s="114"/>
      <c r="E76" s="114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s="54" customFormat="1" ht="15.75">
      <c r="A77" s="50">
        <v>1</v>
      </c>
      <c r="B77" s="50">
        <v>2</v>
      </c>
      <c r="C77" s="50">
        <v>3</v>
      </c>
      <c r="D77" s="11">
        <v>15</v>
      </c>
      <c r="E77" s="11">
        <v>16</v>
      </c>
      <c r="F77" s="11">
        <v>17</v>
      </c>
      <c r="G77" s="11">
        <v>18</v>
      </c>
      <c r="H77" s="11">
        <v>19</v>
      </c>
      <c r="I77" s="11">
        <v>20</v>
      </c>
      <c r="J77" s="11">
        <v>21</v>
      </c>
      <c r="K77" s="11">
        <v>22</v>
      </c>
      <c r="L77" s="11">
        <v>23</v>
      </c>
      <c r="M77" s="11">
        <v>24</v>
      </c>
      <c r="N77" s="11">
        <v>25</v>
      </c>
    </row>
    <row r="78" spans="1:14" s="54" customFormat="1" ht="17.25" customHeight="1">
      <c r="A78" s="38" t="s">
        <v>121</v>
      </c>
      <c r="B78" s="118" t="str">
        <f>D66</f>
        <v>1. Уровень усвоения учащимися образовательных программ (уровень обучения), %</v>
      </c>
      <c r="C78" s="41">
        <v>2015</v>
      </c>
      <c r="D78" s="12">
        <f aca="true" t="shared" si="2" ref="D78:D83">ROUND((L66+M66+N66)/3,0)</f>
        <v>98</v>
      </c>
      <c r="E78" s="12">
        <f aca="true" t="shared" si="3" ref="E78:E83">ROUND((K66+D78)/2,0)</f>
        <v>98</v>
      </c>
      <c r="F78" s="12">
        <v>98</v>
      </c>
      <c r="G78" s="12">
        <v>98</v>
      </c>
      <c r="H78" s="12">
        <v>98</v>
      </c>
      <c r="I78" s="12">
        <f aca="true" t="shared" si="4" ref="I78:I83">ROUND((F78+G78+H78)/3,0)</f>
        <v>98</v>
      </c>
      <c r="J78" s="12">
        <f aca="true" t="shared" si="5" ref="J78:J83">ROUND((K66+D78+I78)/3,0)</f>
        <v>98</v>
      </c>
      <c r="K78" s="12">
        <v>98</v>
      </c>
      <c r="L78" s="12">
        <v>98</v>
      </c>
      <c r="M78" s="12">
        <v>98</v>
      </c>
      <c r="N78" s="12">
        <f aca="true" t="shared" si="6" ref="N78:N83">ROUND((K78+L78+M78)/3,0)</f>
        <v>98</v>
      </c>
    </row>
    <row r="79" spans="1:14" s="54" customFormat="1" ht="17.25" customHeight="1">
      <c r="A79" s="38" t="s">
        <v>122</v>
      </c>
      <c r="B79" s="118"/>
      <c r="C79" s="41">
        <v>2016</v>
      </c>
      <c r="D79" s="12">
        <f t="shared" si="2"/>
        <v>98</v>
      </c>
      <c r="E79" s="12">
        <f t="shared" si="3"/>
        <v>98</v>
      </c>
      <c r="F79" s="12">
        <v>98</v>
      </c>
      <c r="G79" s="12">
        <v>98</v>
      </c>
      <c r="H79" s="12">
        <v>98</v>
      </c>
      <c r="I79" s="12">
        <f t="shared" si="4"/>
        <v>98</v>
      </c>
      <c r="J79" s="12">
        <f t="shared" si="5"/>
        <v>98</v>
      </c>
      <c r="K79" s="12">
        <v>98</v>
      </c>
      <c r="L79" s="12">
        <v>98</v>
      </c>
      <c r="M79" s="12">
        <v>98</v>
      </c>
      <c r="N79" s="12">
        <f t="shared" si="6"/>
        <v>98</v>
      </c>
    </row>
    <row r="80" spans="1:14" s="54" customFormat="1" ht="17.25" customHeight="1">
      <c r="A80" s="38" t="s">
        <v>123</v>
      </c>
      <c r="B80" s="118"/>
      <c r="C80" s="41">
        <v>2017</v>
      </c>
      <c r="D80" s="12">
        <f t="shared" si="2"/>
        <v>98</v>
      </c>
      <c r="E80" s="12">
        <f t="shared" si="3"/>
        <v>98</v>
      </c>
      <c r="F80" s="12">
        <v>98</v>
      </c>
      <c r="G80" s="12">
        <v>98</v>
      </c>
      <c r="H80" s="12">
        <v>98</v>
      </c>
      <c r="I80" s="12">
        <f t="shared" si="4"/>
        <v>98</v>
      </c>
      <c r="J80" s="12">
        <f t="shared" si="5"/>
        <v>98</v>
      </c>
      <c r="K80" s="12">
        <v>98</v>
      </c>
      <c r="L80" s="12">
        <v>98</v>
      </c>
      <c r="M80" s="12">
        <v>98</v>
      </c>
      <c r="N80" s="12">
        <f t="shared" si="6"/>
        <v>98</v>
      </c>
    </row>
    <row r="81" spans="1:14" s="54" customFormat="1" ht="17.25" customHeight="1">
      <c r="A81" s="38" t="s">
        <v>35</v>
      </c>
      <c r="B81" s="118" t="str">
        <f>D69</f>
        <v>2.Удовлетворенность качеством предоставления услуги, %</v>
      </c>
      <c r="C81" s="41">
        <v>2015</v>
      </c>
      <c r="D81" s="12">
        <f t="shared" si="2"/>
        <v>80</v>
      </c>
      <c r="E81" s="12">
        <f t="shared" si="3"/>
        <v>80</v>
      </c>
      <c r="F81" s="12">
        <v>80</v>
      </c>
      <c r="G81" s="12">
        <v>80</v>
      </c>
      <c r="H81" s="12">
        <v>80</v>
      </c>
      <c r="I81" s="12">
        <f t="shared" si="4"/>
        <v>80</v>
      </c>
      <c r="J81" s="12">
        <f t="shared" si="5"/>
        <v>80</v>
      </c>
      <c r="K81" s="12">
        <v>80</v>
      </c>
      <c r="L81" s="12">
        <v>80</v>
      </c>
      <c r="M81" s="12">
        <v>80</v>
      </c>
      <c r="N81" s="12">
        <f t="shared" si="6"/>
        <v>80</v>
      </c>
    </row>
    <row r="82" spans="1:14" s="54" customFormat="1" ht="17.25" customHeight="1">
      <c r="A82" s="38" t="s">
        <v>124</v>
      </c>
      <c r="B82" s="118"/>
      <c r="C82" s="41">
        <v>2016</v>
      </c>
      <c r="D82" s="12">
        <f t="shared" si="2"/>
        <v>80</v>
      </c>
      <c r="E82" s="12">
        <f t="shared" si="3"/>
        <v>80</v>
      </c>
      <c r="F82" s="12">
        <v>80</v>
      </c>
      <c r="G82" s="12">
        <v>80</v>
      </c>
      <c r="H82" s="12">
        <v>80</v>
      </c>
      <c r="I82" s="12">
        <f t="shared" si="4"/>
        <v>80</v>
      </c>
      <c r="J82" s="12">
        <f t="shared" si="5"/>
        <v>80</v>
      </c>
      <c r="K82" s="12">
        <v>80</v>
      </c>
      <c r="L82" s="12">
        <v>80</v>
      </c>
      <c r="M82" s="12">
        <v>80</v>
      </c>
      <c r="N82" s="12">
        <f t="shared" si="6"/>
        <v>80</v>
      </c>
    </row>
    <row r="83" spans="1:14" s="54" customFormat="1" ht="17.25" customHeight="1">
      <c r="A83" s="38" t="s">
        <v>125</v>
      </c>
      <c r="B83" s="118"/>
      <c r="C83" s="41">
        <v>2017</v>
      </c>
      <c r="D83" s="12">
        <f t="shared" si="2"/>
        <v>80</v>
      </c>
      <c r="E83" s="12">
        <f t="shared" si="3"/>
        <v>80</v>
      </c>
      <c r="F83" s="12">
        <v>80</v>
      </c>
      <c r="G83" s="12">
        <v>80</v>
      </c>
      <c r="H83" s="12">
        <v>80</v>
      </c>
      <c r="I83" s="12">
        <f t="shared" si="4"/>
        <v>80</v>
      </c>
      <c r="J83" s="12">
        <f t="shared" si="5"/>
        <v>80</v>
      </c>
      <c r="K83" s="12">
        <v>80</v>
      </c>
      <c r="L83" s="12">
        <v>80</v>
      </c>
      <c r="M83" s="12">
        <v>80</v>
      </c>
      <c r="N83" s="12">
        <f t="shared" si="6"/>
        <v>80</v>
      </c>
    </row>
    <row r="84" spans="1:14" s="54" customFormat="1" ht="24" customHeight="1">
      <c r="A84" s="48"/>
      <c r="B84" s="40"/>
      <c r="C84" s="40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="54" customFormat="1" ht="15.75"/>
    <row r="86" spans="1:3" s="56" customFormat="1" ht="15.75">
      <c r="A86" s="65" t="s">
        <v>46</v>
      </c>
      <c r="C86" s="44"/>
    </row>
    <row r="87" spans="1:14" s="56" customFormat="1" ht="15" customHeight="1">
      <c r="A87" s="123" t="s">
        <v>3</v>
      </c>
      <c r="B87" s="38" t="s">
        <v>32</v>
      </c>
      <c r="C87" s="141" t="s">
        <v>34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3"/>
    </row>
    <row r="88" spans="1:14" s="56" customFormat="1" ht="15.75">
      <c r="A88" s="123"/>
      <c r="B88" s="38" t="s">
        <v>33</v>
      </c>
      <c r="C88" s="14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6"/>
    </row>
    <row r="89" spans="1:14" s="56" customFormat="1" ht="16.5" customHeight="1">
      <c r="A89" s="125"/>
      <c r="B89" s="125" t="str">
        <f>B45</f>
        <v>Предоставление общедоступного и бесплатного начального общего, основного общего, среднего общего образования,дополнительного образования в общеобразовательных учреждениях</v>
      </c>
      <c r="C89" s="158" t="s">
        <v>126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60"/>
    </row>
    <row r="90" spans="1:14" s="56" customFormat="1" ht="33" customHeight="1">
      <c r="A90" s="139"/>
      <c r="B90" s="139"/>
      <c r="C90" s="115" t="s">
        <v>136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7"/>
    </row>
    <row r="91" spans="1:14" s="56" customFormat="1" ht="33" customHeight="1">
      <c r="A91" s="139"/>
      <c r="B91" s="139"/>
      <c r="C91" s="158" t="s">
        <v>137</v>
      </c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60"/>
    </row>
    <row r="92" spans="1:14" s="56" customFormat="1" ht="33" customHeight="1">
      <c r="A92" s="139"/>
      <c r="B92" s="139"/>
      <c r="C92" s="158" t="s">
        <v>138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60"/>
    </row>
    <row r="93" spans="1:14" s="56" customFormat="1" ht="33" customHeight="1">
      <c r="A93" s="139"/>
      <c r="B93" s="139"/>
      <c r="C93" s="158" t="s">
        <v>139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</row>
    <row r="94" spans="1:14" s="56" customFormat="1" ht="16.5" customHeight="1">
      <c r="A94" s="139"/>
      <c r="B94" s="139"/>
      <c r="C94" s="161" t="s">
        <v>140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s="56" customFormat="1" ht="33" customHeight="1">
      <c r="A95" s="139"/>
      <c r="B95" s="139"/>
      <c r="C95" s="161" t="s">
        <v>141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3"/>
    </row>
    <row r="96" spans="1:14" s="56" customFormat="1" ht="33" customHeight="1">
      <c r="A96" s="139"/>
      <c r="B96" s="139"/>
      <c r="C96" s="161" t="s">
        <v>142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3"/>
    </row>
    <row r="97" spans="1:14" s="56" customFormat="1" ht="33" customHeight="1">
      <c r="A97" s="139"/>
      <c r="B97" s="139"/>
      <c r="C97" s="158" t="s">
        <v>143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60"/>
    </row>
    <row r="98" spans="1:14" s="56" customFormat="1" ht="16.5" customHeight="1">
      <c r="A98" s="126"/>
      <c r="B98" s="126"/>
      <c r="C98" s="158" t="s">
        <v>144</v>
      </c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s="56" customFormat="1" ht="15.75">
      <c r="A99" s="40"/>
      <c r="B99" s="40"/>
      <c r="C99" s="40"/>
      <c r="D99" s="45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3:14" s="54" customFormat="1" ht="15.75"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3" s="56" customFormat="1" ht="15.75">
      <c r="A101" s="65" t="s">
        <v>47</v>
      </c>
      <c r="C101" s="57"/>
    </row>
    <row r="102" spans="2:14" s="54" customFormat="1" ht="24" customHeight="1">
      <c r="B102" s="67" t="s">
        <v>48</v>
      </c>
      <c r="C102" s="165" t="s">
        <v>49</v>
      </c>
      <c r="D102" s="166"/>
      <c r="E102" s="166"/>
      <c r="F102" s="166"/>
      <c r="G102" s="166"/>
      <c r="H102" s="166"/>
      <c r="I102" s="166"/>
      <c r="J102" s="167"/>
      <c r="K102" s="164" t="s">
        <v>50</v>
      </c>
      <c r="L102" s="164"/>
      <c r="M102" s="164"/>
      <c r="N102" s="164"/>
    </row>
    <row r="103" spans="2:14" s="54" customFormat="1" ht="68.25" customHeight="1">
      <c r="B103" s="7" t="s">
        <v>95</v>
      </c>
      <c r="C103" s="129" t="s">
        <v>131</v>
      </c>
      <c r="D103" s="148"/>
      <c r="E103" s="148"/>
      <c r="F103" s="148"/>
      <c r="G103" s="148"/>
      <c r="H103" s="148"/>
      <c r="I103" s="148"/>
      <c r="J103" s="149"/>
      <c r="K103" s="164" t="s">
        <v>51</v>
      </c>
      <c r="L103" s="164"/>
      <c r="M103" s="164"/>
      <c r="N103" s="164"/>
    </row>
    <row r="104" spans="2:14" s="54" customFormat="1" ht="65.25" customHeight="1">
      <c r="B104" s="7" t="s">
        <v>95</v>
      </c>
      <c r="C104" s="129" t="s">
        <v>132</v>
      </c>
      <c r="D104" s="148"/>
      <c r="E104" s="148"/>
      <c r="F104" s="148"/>
      <c r="G104" s="148"/>
      <c r="H104" s="148"/>
      <c r="I104" s="148"/>
      <c r="J104" s="149"/>
      <c r="K104" s="114" t="s">
        <v>52</v>
      </c>
      <c r="L104" s="114"/>
      <c r="M104" s="114"/>
      <c r="N104" s="114"/>
    </row>
    <row r="105" spans="2:10" s="54" customFormat="1" ht="15.75">
      <c r="B105" s="58"/>
      <c r="C105" s="68"/>
      <c r="D105" s="56"/>
      <c r="E105" s="56"/>
      <c r="F105" s="56"/>
      <c r="G105" s="56"/>
      <c r="H105" s="56"/>
      <c r="I105" s="56"/>
      <c r="J105" s="56"/>
    </row>
    <row r="106" spans="2:10" s="54" customFormat="1" ht="15.75">
      <c r="B106" s="58"/>
      <c r="C106" s="68"/>
      <c r="D106" s="56"/>
      <c r="E106" s="56"/>
      <c r="F106" s="56"/>
      <c r="G106" s="56"/>
      <c r="H106" s="56"/>
      <c r="I106" s="56"/>
      <c r="J106" s="56"/>
    </row>
    <row r="107" spans="2:4" s="56" customFormat="1" ht="17.25" customHeight="1">
      <c r="B107" s="65" t="s">
        <v>96</v>
      </c>
      <c r="C107" s="68"/>
      <c r="D107" s="65"/>
    </row>
    <row r="108" spans="2:3" s="56" customFormat="1" ht="15.75">
      <c r="B108" s="65"/>
      <c r="C108" s="68"/>
    </row>
    <row r="109" spans="1:14" s="56" customFormat="1" ht="36" customHeight="1">
      <c r="A109" s="6"/>
      <c r="B109" s="147" t="s">
        <v>147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1:14" s="56" customFormat="1" ht="17.25" customHeight="1">
      <c r="A110" s="6"/>
      <c r="B110" s="147" t="s">
        <v>107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1:14" s="56" customFormat="1" ht="17.25" customHeight="1">
      <c r="A111" s="6"/>
      <c r="B111" s="147" t="s">
        <v>108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1:14" s="56" customFormat="1" ht="17.25" customHeight="1">
      <c r="A112" s="6"/>
      <c r="B112" s="147" t="s">
        <v>109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1:14" s="56" customFormat="1" ht="17.25" customHeight="1">
      <c r="A113" s="6"/>
      <c r="B113" s="150" t="s">
        <v>110</v>
      </c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</row>
    <row r="114" spans="1:14" s="56" customFormat="1" ht="17.25" customHeight="1">
      <c r="A114" s="6"/>
      <c r="B114" s="65" t="s">
        <v>115</v>
      </c>
      <c r="C114" s="68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s="56" customFormat="1" ht="17.25" customHeight="1">
      <c r="A115" s="6"/>
      <c r="B115" s="65" t="s">
        <v>113</v>
      </c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s="56" customFormat="1" ht="36" customHeight="1">
      <c r="A116" s="6"/>
      <c r="B116" s="150" t="s">
        <v>111</v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</row>
    <row r="117" spans="1:14" s="56" customFormat="1" ht="18" customHeight="1">
      <c r="A117" s="6"/>
      <c r="B117" s="150" t="s">
        <v>112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1:15" s="56" customFormat="1" ht="18" customHeight="1">
      <c r="A118" s="6"/>
      <c r="B118" s="65" t="s">
        <v>114</v>
      </c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7" t="s">
        <v>148</v>
      </c>
    </row>
    <row r="119" spans="2:22" s="56" customFormat="1" ht="18" customHeight="1">
      <c r="B119" s="150" t="str">
        <f>CONCATENATE(O118,A14)</f>
        <v>       - ликвидаци Муниципальное бюджетное общеобразовательное учреждение - средняя общеобразовательная школа №32 города Южно-Сахалинска</v>
      </c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7" t="s">
        <v>149</v>
      </c>
      <c r="P119" s="65"/>
      <c r="Q119" s="65"/>
      <c r="R119" s="65"/>
      <c r="S119" s="65"/>
      <c r="T119" s="65"/>
      <c r="U119" s="65"/>
      <c r="V119" s="65"/>
    </row>
    <row r="120" spans="2:22" s="56" customFormat="1" ht="18" customHeight="1">
      <c r="B120" s="150" t="str">
        <f>CONCATENATE(O119,A14)</f>
        <v>       - реорганизаци Муниципальное бюджетное общеобразовательное учреждение - средняя общеобразовательная школа №32 города Южно-Сахалинска</v>
      </c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7" t="s">
        <v>150</v>
      </c>
      <c r="P120" s="65"/>
      <c r="Q120" s="65"/>
      <c r="R120" s="65"/>
      <c r="S120" s="65"/>
      <c r="T120" s="65"/>
      <c r="U120" s="65"/>
      <c r="V120" s="65"/>
    </row>
    <row r="121" spans="2:22" s="56" customFormat="1" ht="36" customHeight="1">
      <c r="B121" s="150" t="str">
        <f>CONCATENATE(O120,B18,O121)</f>
        <v>       - исключение муниципальной услуги Предоставление общедоступного и бесплатного начального общего, основного общего, среднего общего образования,дополнительного образования в общеобразовательных учреждениях   из перечня услуг, по которым дожен производиться учет потребности в их предоставлении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73" t="s">
        <v>151</v>
      </c>
      <c r="P121" s="65"/>
      <c r="Q121" s="65"/>
      <c r="R121" s="65"/>
      <c r="S121" s="65"/>
      <c r="T121" s="65"/>
      <c r="U121" s="65"/>
      <c r="V121" s="65"/>
    </row>
    <row r="122" spans="2:14" s="56" customFormat="1" ht="17.25" customHeight="1">
      <c r="B122" s="150" t="s">
        <v>53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2:14" s="54" customFormat="1" ht="15.75">
      <c r="B123" s="65"/>
      <c r="C123" s="68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2:14" s="54" customFormat="1" ht="17.25" customHeight="1">
      <c r="B124" s="65" t="s">
        <v>97</v>
      </c>
      <c r="C124" s="68"/>
      <c r="D124" s="65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2:14" s="54" customFormat="1" ht="15.75">
      <c r="B125" s="65"/>
      <c r="C125" s="68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s="54" customFormat="1" ht="17.25" customHeight="1">
      <c r="B126" s="150" t="s">
        <v>102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2:14" s="54" customFormat="1" ht="15.75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2:14" s="54" customFormat="1" ht="17.25" customHeight="1">
      <c r="B128" s="150" t="s">
        <v>133</v>
      </c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2:14" s="54" customFormat="1" ht="17.25" customHeight="1">
      <c r="B129" s="150" t="s">
        <v>134</v>
      </c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2:14" s="54" customFormat="1" ht="15.75">
      <c r="B130" s="56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s="54" customFormat="1" ht="17.25" customHeight="1">
      <c r="B131" s="150" t="s">
        <v>54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</row>
    <row r="132" spans="2:14" s="54" customFormat="1" ht="15.75">
      <c r="B132" s="56"/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s="54" customFormat="1" ht="17.25" customHeight="1">
      <c r="B133" s="150" t="s">
        <v>101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</row>
    <row r="134" spans="2:14" s="54" customFormat="1" ht="17.25" customHeight="1">
      <c r="B134" s="150" t="s">
        <v>104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</row>
    <row r="135" spans="2:14" s="54" customFormat="1" ht="15.75">
      <c r="B135" s="56"/>
      <c r="C135" s="57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s="54" customFormat="1" ht="17.25" customHeight="1">
      <c r="B136" s="150" t="s">
        <v>100</v>
      </c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</row>
    <row r="137" spans="2:14" s="54" customFormat="1" ht="15.75">
      <c r="B137" s="56"/>
      <c r="C137" s="57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s="54" customFormat="1" ht="17.25" customHeight="1">
      <c r="B138" s="65" t="s">
        <v>98</v>
      </c>
      <c r="C138" s="68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s="54" customFormat="1" ht="15.75">
      <c r="B139" s="65"/>
      <c r="C139" s="68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s="54" customFormat="1" ht="17.25" customHeight="1">
      <c r="B140" s="150" t="s">
        <v>103</v>
      </c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</row>
    <row r="141" spans="2:14" s="54" customFormat="1" ht="15.75">
      <c r="B141" s="56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2:14" s="54" customFormat="1" ht="15.75">
      <c r="B142" s="56"/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2:14" s="6" customFormat="1" ht="17.25" customHeight="1">
      <c r="B143" s="65" t="s">
        <v>94</v>
      </c>
      <c r="C143" s="68"/>
      <c r="D143" s="69"/>
      <c r="E143" s="69"/>
      <c r="F143" s="69"/>
      <c r="G143" s="69"/>
      <c r="H143" s="69"/>
      <c r="I143" s="69"/>
      <c r="J143" s="69"/>
      <c r="K143" s="69"/>
      <c r="L143" s="65" t="s">
        <v>135</v>
      </c>
      <c r="M143" s="69"/>
      <c r="N143" s="69"/>
    </row>
    <row r="144" spans="2:14" s="6" customFormat="1" ht="15.75">
      <c r="B144" s="69"/>
      <c r="C144" s="70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2:14" s="6" customFormat="1" ht="16.5" customHeight="1">
      <c r="B145" s="69"/>
      <c r="C145" s="70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2:14" s="6" customFormat="1" ht="15.75">
      <c r="B146" s="71" t="s">
        <v>178</v>
      </c>
      <c r="C146" s="70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2:14" s="6" customFormat="1" ht="15.75">
      <c r="B147" s="71">
        <v>500590</v>
      </c>
      <c r="C147" s="70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</sheetData>
  <sheetProtection/>
  <mergeCells count="138">
    <mergeCell ref="C96:N96"/>
    <mergeCell ref="C97:N97"/>
    <mergeCell ref="C98:N98"/>
    <mergeCell ref="K102:N102"/>
    <mergeCell ref="K103:N103"/>
    <mergeCell ref="C102:J102"/>
    <mergeCell ref="C103:J103"/>
    <mergeCell ref="C89:N89"/>
    <mergeCell ref="C91:N91"/>
    <mergeCell ref="C92:N92"/>
    <mergeCell ref="C93:N93"/>
    <mergeCell ref="C94:N94"/>
    <mergeCell ref="C95:N95"/>
    <mergeCell ref="D69:D71"/>
    <mergeCell ref="E69:E71"/>
    <mergeCell ref="F69:F71"/>
    <mergeCell ref="B66:B71"/>
    <mergeCell ref="C73:C76"/>
    <mergeCell ref="B78:B80"/>
    <mergeCell ref="B73:B76"/>
    <mergeCell ref="D73:N73"/>
    <mergeCell ref="D74:D76"/>
    <mergeCell ref="E74:E76"/>
    <mergeCell ref="B133:N133"/>
    <mergeCell ref="B134:N134"/>
    <mergeCell ref="B136:N136"/>
    <mergeCell ref="B140:N140"/>
    <mergeCell ref="C17:L17"/>
    <mergeCell ref="C18:L18"/>
    <mergeCell ref="C22:C24"/>
    <mergeCell ref="C31:C33"/>
    <mergeCell ref="C41:C43"/>
    <mergeCell ref="C51:C53"/>
    <mergeCell ref="B122:N122"/>
    <mergeCell ref="B126:N126"/>
    <mergeCell ref="B127:N127"/>
    <mergeCell ref="B128:N128"/>
    <mergeCell ref="B129:N129"/>
    <mergeCell ref="B131:N131"/>
    <mergeCell ref="B113:N113"/>
    <mergeCell ref="B116:N116"/>
    <mergeCell ref="B117:N117"/>
    <mergeCell ref="B119:N119"/>
    <mergeCell ref="B120:N120"/>
    <mergeCell ref="B121:N121"/>
    <mergeCell ref="K104:N104"/>
    <mergeCell ref="B109:N109"/>
    <mergeCell ref="B110:N110"/>
    <mergeCell ref="B111:N111"/>
    <mergeCell ref="B112:N112"/>
    <mergeCell ref="C104:J104"/>
    <mergeCell ref="A89:A98"/>
    <mergeCell ref="B89:B98"/>
    <mergeCell ref="K74:K76"/>
    <mergeCell ref="L74:L76"/>
    <mergeCell ref="M74:M76"/>
    <mergeCell ref="N74:N76"/>
    <mergeCell ref="A87:A88"/>
    <mergeCell ref="B81:B83"/>
    <mergeCell ref="C87:N88"/>
    <mergeCell ref="A73:A76"/>
    <mergeCell ref="F74:F76"/>
    <mergeCell ref="G74:G76"/>
    <mergeCell ref="H74:H76"/>
    <mergeCell ref="I74:I76"/>
    <mergeCell ref="J74:J76"/>
    <mergeCell ref="J62:J64"/>
    <mergeCell ref="L62:L64"/>
    <mergeCell ref="M62:M64"/>
    <mergeCell ref="N62:N64"/>
    <mergeCell ref="C61:C64"/>
    <mergeCell ref="D66:D68"/>
    <mergeCell ref="E66:E68"/>
    <mergeCell ref="F66:F68"/>
    <mergeCell ref="A61:A64"/>
    <mergeCell ref="B61:B64"/>
    <mergeCell ref="D61:D64"/>
    <mergeCell ref="E61:E64"/>
    <mergeCell ref="F61:F64"/>
    <mergeCell ref="G61:N61"/>
    <mergeCell ref="G62:G64"/>
    <mergeCell ref="H62:H64"/>
    <mergeCell ref="I62:I64"/>
    <mergeCell ref="K62:K64"/>
    <mergeCell ref="G52:G53"/>
    <mergeCell ref="K42:K43"/>
    <mergeCell ref="L42:L43"/>
    <mergeCell ref="M42:M43"/>
    <mergeCell ref="N42:N43"/>
    <mergeCell ref="A51:A53"/>
    <mergeCell ref="B51:B53"/>
    <mergeCell ref="D51:N51"/>
    <mergeCell ref="D52:D53"/>
    <mergeCell ref="E52:E53"/>
    <mergeCell ref="F52:F53"/>
    <mergeCell ref="L32:L33"/>
    <mergeCell ref="A41:A43"/>
    <mergeCell ref="B41:B43"/>
    <mergeCell ref="D41:E42"/>
    <mergeCell ref="F41:F43"/>
    <mergeCell ref="G41:G43"/>
    <mergeCell ref="H41:N41"/>
    <mergeCell ref="H42:H43"/>
    <mergeCell ref="I42:I43"/>
    <mergeCell ref="N23:N24"/>
    <mergeCell ref="J42:J43"/>
    <mergeCell ref="F32:F33"/>
    <mergeCell ref="G32:G33"/>
    <mergeCell ref="H32:H33"/>
    <mergeCell ref="I32:I33"/>
    <mergeCell ref="J32:J33"/>
    <mergeCell ref="A22:A24"/>
    <mergeCell ref="B22:B24"/>
    <mergeCell ref="D22:D24"/>
    <mergeCell ref="E22:E24"/>
    <mergeCell ref="K32:K33"/>
    <mergeCell ref="J23:J24"/>
    <mergeCell ref="K23:K24"/>
    <mergeCell ref="A10:N10"/>
    <mergeCell ref="A11:N11"/>
    <mergeCell ref="A12:N12"/>
    <mergeCell ref="A13:N13"/>
    <mergeCell ref="A14:N14"/>
    <mergeCell ref="A31:A33"/>
    <mergeCell ref="B31:B33"/>
    <mergeCell ref="D31:L31"/>
    <mergeCell ref="D32:D33"/>
    <mergeCell ref="E32:E33"/>
    <mergeCell ref="M17:N17"/>
    <mergeCell ref="C90:N90"/>
    <mergeCell ref="F22:N22"/>
    <mergeCell ref="F23:F24"/>
    <mergeCell ref="G23:G24"/>
    <mergeCell ref="H23:H24"/>
    <mergeCell ref="I23:I24"/>
    <mergeCell ref="M18:N18"/>
    <mergeCell ref="L23:L24"/>
    <mergeCell ref="M23:M24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54" r:id="rId1"/>
  <rowBreaks count="3" manualBreakCount="3">
    <brk id="29" max="13" man="1"/>
    <brk id="49" max="13" man="1"/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32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9.140625" style="0" customWidth="1"/>
    <col min="2" max="2" width="44.28125" style="0" customWidth="1"/>
    <col min="3" max="3" width="31.140625" style="0" customWidth="1"/>
    <col min="4" max="4" width="10.00390625" style="0" customWidth="1"/>
  </cols>
  <sheetData>
    <row r="1" spans="2:4" ht="90.75" customHeight="1">
      <c r="B1" s="78"/>
      <c r="C1" s="79" t="s">
        <v>155</v>
      </c>
      <c r="D1" s="80"/>
    </row>
    <row r="2" spans="2:3" ht="15">
      <c r="B2" s="169" t="s">
        <v>156</v>
      </c>
      <c r="C2" s="170"/>
    </row>
    <row r="3" spans="2:3" ht="37.5" customHeight="1">
      <c r="B3" s="170"/>
      <c r="C3" s="170"/>
    </row>
    <row r="4" spans="2:3" ht="15">
      <c r="B4" s="81"/>
      <c r="C4" s="82"/>
    </row>
    <row r="5" spans="2:3" ht="20.25" customHeight="1">
      <c r="B5" s="171" t="s">
        <v>157</v>
      </c>
      <c r="C5" s="173" t="s">
        <v>158</v>
      </c>
    </row>
    <row r="6" spans="2:3" ht="18.75" customHeight="1">
      <c r="B6" s="172"/>
      <c r="C6" s="173"/>
    </row>
    <row r="7" spans="2:3" ht="14.25" customHeight="1">
      <c r="B7" s="83" t="s">
        <v>159</v>
      </c>
      <c r="C7" s="84">
        <f>'МЗ 2015-2017 проект'!H45*1000</f>
        <v>871000</v>
      </c>
    </row>
    <row r="8" spans="2:3" ht="15.75">
      <c r="B8" s="83" t="s">
        <v>160</v>
      </c>
      <c r="C8" s="84">
        <f>'МЗ 2015-2017 проект'!I45*1000</f>
        <v>872000</v>
      </c>
    </row>
    <row r="9" spans="2:3" ht="21" customHeight="1">
      <c r="B9" s="83" t="s">
        <v>161</v>
      </c>
      <c r="C9" s="84">
        <f>'МЗ 2015-2017 проект'!J45*1000</f>
        <v>872000</v>
      </c>
    </row>
    <row r="10" spans="2:3" ht="17.25" customHeight="1">
      <c r="B10" s="83" t="s">
        <v>162</v>
      </c>
      <c r="C10" s="84">
        <f>'МЗ 2015-2017 проект'!L45*1000</f>
        <v>929000</v>
      </c>
    </row>
    <row r="11" spans="2:3" ht="19.5" customHeight="1">
      <c r="B11" s="83" t="s">
        <v>163</v>
      </c>
      <c r="C11" s="84">
        <f>'МЗ 2015-2017 проект'!M45*1000</f>
        <v>858000</v>
      </c>
    </row>
    <row r="12" spans="2:3" ht="16.5" customHeight="1">
      <c r="B12" s="83" t="s">
        <v>164</v>
      </c>
      <c r="C12" s="84">
        <f>'МЗ 2015-2017 проект'!N45*1000</f>
        <v>656000</v>
      </c>
    </row>
    <row r="13" spans="2:3" ht="18" customHeight="1">
      <c r="B13" s="83" t="s">
        <v>165</v>
      </c>
      <c r="C13" s="84">
        <f>'МЗ 2015-2017 проект'!F55*1000</f>
        <v>472000</v>
      </c>
    </row>
    <row r="14" spans="2:3" ht="15" customHeight="1">
      <c r="B14" s="83" t="s">
        <v>166</v>
      </c>
      <c r="C14" s="84">
        <f>'МЗ 2015-2017 проект'!G55*1000</f>
        <v>473000</v>
      </c>
    </row>
    <row r="15" spans="2:3" ht="18.75" customHeight="1">
      <c r="B15" s="83" t="s">
        <v>167</v>
      </c>
      <c r="C15" s="84">
        <f>'МЗ 2015-2017 проект'!H55*1000</f>
        <v>495000</v>
      </c>
    </row>
    <row r="16" spans="2:3" ht="20.25" customHeight="1">
      <c r="B16" s="83" t="s">
        <v>168</v>
      </c>
      <c r="C16" s="84">
        <f>'МЗ 2015-2017 проект'!K55*1000</f>
        <v>802000</v>
      </c>
    </row>
    <row r="17" spans="2:3" ht="16.5" customHeight="1">
      <c r="B17" s="83" t="s">
        <v>169</v>
      </c>
      <c r="C17" s="84">
        <f>'МЗ 2015-2017 проект'!L55*1000</f>
        <v>874000</v>
      </c>
    </row>
    <row r="18" spans="2:3" ht="23.25" customHeight="1">
      <c r="B18" s="83" t="s">
        <v>170</v>
      </c>
      <c r="C18" s="84">
        <f>'МЗ 2015-2017 проект'!M55*1000</f>
        <v>874000</v>
      </c>
    </row>
    <row r="19" spans="2:3" ht="18.75" customHeight="1">
      <c r="B19" s="174" t="s">
        <v>171</v>
      </c>
      <c r="C19" s="175">
        <f>C7+C8+C9+C10+C11+C12+C13+C14+C15+C16+C17+C18</f>
        <v>9048000</v>
      </c>
    </row>
    <row r="20" spans="2:3" ht="24" customHeight="1">
      <c r="B20" s="174"/>
      <c r="C20" s="175"/>
    </row>
    <row r="25" spans="2:5" ht="15.75">
      <c r="B25" s="168" t="s">
        <v>172</v>
      </c>
      <c r="C25" s="168"/>
      <c r="D25" s="168"/>
      <c r="E25" s="168"/>
    </row>
    <row r="26" ht="15">
      <c r="C26" s="85"/>
    </row>
    <row r="27" spans="2:5" ht="15.75">
      <c r="B27" s="168" t="s">
        <v>176</v>
      </c>
      <c r="C27" s="168"/>
      <c r="D27" s="168"/>
      <c r="E27" s="168"/>
    </row>
    <row r="28" ht="15.75">
      <c r="C28" s="86"/>
    </row>
    <row r="29" spans="2:5" ht="15.75">
      <c r="B29" s="168" t="s">
        <v>177</v>
      </c>
      <c r="C29" s="168"/>
      <c r="D29" s="168"/>
      <c r="E29" s="87"/>
    </row>
    <row r="30" ht="15.75">
      <c r="C30" s="86"/>
    </row>
    <row r="31" ht="15.75">
      <c r="C31" s="86"/>
    </row>
    <row r="32" spans="2:5" ht="15.75">
      <c r="B32" s="168" t="s">
        <v>173</v>
      </c>
      <c r="C32" s="168"/>
      <c r="D32" s="168"/>
      <c r="E32" s="168"/>
    </row>
  </sheetData>
  <sheetProtection/>
  <mergeCells count="9">
    <mergeCell ref="B27:E27"/>
    <mergeCell ref="B29:D29"/>
    <mergeCell ref="B32:E32"/>
    <mergeCell ref="B2:C3"/>
    <mergeCell ref="B5:B6"/>
    <mergeCell ref="C5:C6"/>
    <mergeCell ref="B19:B20"/>
    <mergeCell ref="C19:C20"/>
    <mergeCell ref="B25:E2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view="pageBreakPreview" zoomScaleSheetLayoutView="100" zoomScalePageLayoutView="0" workbookViewId="0" topLeftCell="A13">
      <selection activeCell="C22" sqref="C22"/>
    </sheetView>
  </sheetViews>
  <sheetFormatPr defaultColWidth="9.140625" defaultRowHeight="15"/>
  <cols>
    <col min="1" max="1" width="9.140625" style="0" customWidth="1"/>
    <col min="2" max="2" width="44.28125" style="0" customWidth="1"/>
    <col min="3" max="3" width="31.140625" style="0" customWidth="1"/>
    <col min="4" max="4" width="10.00390625" style="0" customWidth="1"/>
  </cols>
  <sheetData>
    <row r="1" spans="2:4" ht="90.75" customHeight="1">
      <c r="B1" s="78"/>
      <c r="C1" s="79" t="s">
        <v>155</v>
      </c>
      <c r="D1" s="80"/>
    </row>
    <row r="2" spans="2:3" ht="15">
      <c r="B2" s="169" t="s">
        <v>174</v>
      </c>
      <c r="C2" s="170"/>
    </row>
    <row r="3" spans="2:3" ht="37.5" customHeight="1">
      <c r="B3" s="170"/>
      <c r="C3" s="170"/>
    </row>
    <row r="4" spans="2:3" ht="15">
      <c r="B4" s="81"/>
      <c r="C4" s="82"/>
    </row>
    <row r="5" spans="2:3" ht="20.25" customHeight="1">
      <c r="B5" s="171" t="s">
        <v>157</v>
      </c>
      <c r="C5" s="173" t="s">
        <v>158</v>
      </c>
    </row>
    <row r="6" spans="2:3" ht="18.75" customHeight="1">
      <c r="B6" s="172"/>
      <c r="C6" s="173"/>
    </row>
    <row r="7" spans="2:3" ht="14.25" customHeight="1">
      <c r="B7" s="83" t="s">
        <v>159</v>
      </c>
      <c r="C7" s="84">
        <f>'МЗ 2015-2017 проект'!H46*1000</f>
        <v>947000</v>
      </c>
    </row>
    <row r="8" spans="2:3" ht="15.75">
      <c r="B8" s="83" t="s">
        <v>160</v>
      </c>
      <c r="C8" s="84">
        <f>'МЗ 2015-2017 проект'!I46*1000</f>
        <v>947000</v>
      </c>
    </row>
    <row r="9" spans="2:3" ht="21" customHeight="1">
      <c r="B9" s="83" t="s">
        <v>161</v>
      </c>
      <c r="C9" s="84">
        <f>'МЗ 2015-2017 проект'!J46*1000</f>
        <v>947000</v>
      </c>
    </row>
    <row r="10" spans="2:3" ht="17.25" customHeight="1">
      <c r="B10" s="83" t="s">
        <v>162</v>
      </c>
      <c r="C10" s="84">
        <f>'МЗ 2015-2017 проект'!L46*1000</f>
        <v>1003000</v>
      </c>
    </row>
    <row r="11" spans="2:3" ht="19.5" customHeight="1">
      <c r="B11" s="83" t="s">
        <v>163</v>
      </c>
      <c r="C11" s="84">
        <f>'МЗ 2015-2017 проект'!M46*1000</f>
        <v>932000</v>
      </c>
    </row>
    <row r="12" spans="2:3" ht="16.5" customHeight="1">
      <c r="B12" s="83" t="s">
        <v>164</v>
      </c>
      <c r="C12" s="84">
        <f>'МЗ 2015-2017 проект'!N46*1000</f>
        <v>722000</v>
      </c>
    </row>
    <row r="13" spans="2:3" ht="18" customHeight="1">
      <c r="B13" s="83" t="s">
        <v>165</v>
      </c>
      <c r="C13" s="84">
        <f>'МЗ 2015-2017 проект'!F56*1000</f>
        <v>536000</v>
      </c>
    </row>
    <row r="14" spans="2:3" ht="15" customHeight="1">
      <c r="B14" s="83" t="s">
        <v>166</v>
      </c>
      <c r="C14" s="84">
        <f>'МЗ 2015-2017 проект'!G56*1000</f>
        <v>536000</v>
      </c>
    </row>
    <row r="15" spans="2:3" ht="18.75" customHeight="1">
      <c r="B15" s="83" t="s">
        <v>167</v>
      </c>
      <c r="C15" s="84">
        <f>'МЗ 2015-2017 проект'!H56*1000</f>
        <v>555000</v>
      </c>
    </row>
    <row r="16" spans="2:3" ht="20.25" customHeight="1">
      <c r="B16" s="83" t="s">
        <v>168</v>
      </c>
      <c r="C16" s="84">
        <f>'МЗ 2015-2017 проект'!K56*1000</f>
        <v>872000</v>
      </c>
    </row>
    <row r="17" spans="2:3" ht="16.5" customHeight="1">
      <c r="B17" s="83" t="s">
        <v>169</v>
      </c>
      <c r="C17" s="84">
        <f>'МЗ 2015-2017 проект'!L56*1000</f>
        <v>944000</v>
      </c>
    </row>
    <row r="18" spans="2:3" ht="23.25" customHeight="1">
      <c r="B18" s="83" t="s">
        <v>170</v>
      </c>
      <c r="C18" s="84">
        <f>'МЗ 2015-2017 проект'!M56*1000</f>
        <v>947000</v>
      </c>
    </row>
    <row r="19" spans="2:3" ht="18.75" customHeight="1">
      <c r="B19" s="174" t="s">
        <v>171</v>
      </c>
      <c r="C19" s="175">
        <f>C7+C8+C9+C10+C11+C12+C13+C14+C15+C16+C17+C18</f>
        <v>9888000</v>
      </c>
    </row>
    <row r="20" spans="2:3" ht="24" customHeight="1">
      <c r="B20" s="174"/>
      <c r="C20" s="175"/>
    </row>
    <row r="25" spans="2:5" ht="15.75">
      <c r="B25" s="168" t="s">
        <v>172</v>
      </c>
      <c r="C25" s="168"/>
      <c r="D25" s="168"/>
      <c r="E25" s="168"/>
    </row>
    <row r="26" ht="15">
      <c r="C26" s="85"/>
    </row>
    <row r="27" spans="2:5" ht="15.75">
      <c r="B27" s="168" t="s">
        <v>176</v>
      </c>
      <c r="C27" s="168"/>
      <c r="D27" s="168"/>
      <c r="E27" s="168"/>
    </row>
    <row r="28" ht="15.75">
      <c r="C28" s="86"/>
    </row>
    <row r="29" spans="2:5" ht="15.75">
      <c r="B29" s="168" t="s">
        <v>177</v>
      </c>
      <c r="C29" s="168"/>
      <c r="D29" s="168"/>
      <c r="E29" s="87"/>
    </row>
    <row r="30" ht="15.75">
      <c r="C30" s="86"/>
    </row>
    <row r="31" ht="15.75">
      <c r="C31" s="86"/>
    </row>
    <row r="32" spans="2:5" ht="15.75">
      <c r="B32" s="168" t="s">
        <v>173</v>
      </c>
      <c r="C32" s="168"/>
      <c r="D32" s="168"/>
      <c r="E32" s="168"/>
    </row>
  </sheetData>
  <sheetProtection/>
  <mergeCells count="9">
    <mergeCell ref="B27:E27"/>
    <mergeCell ref="B29:D29"/>
    <mergeCell ref="B32:E32"/>
    <mergeCell ref="B2:C3"/>
    <mergeCell ref="B5:B6"/>
    <mergeCell ref="C5:C6"/>
    <mergeCell ref="B19:B20"/>
    <mergeCell ref="C19:C20"/>
    <mergeCell ref="B25:E2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2"/>
  <sheetViews>
    <sheetView view="pageBreakPreview" zoomScaleSheetLayoutView="100" zoomScalePageLayoutView="0" workbookViewId="0" topLeftCell="A10">
      <selection activeCell="C22" sqref="C22"/>
    </sheetView>
  </sheetViews>
  <sheetFormatPr defaultColWidth="9.140625" defaultRowHeight="15"/>
  <cols>
    <col min="1" max="1" width="9.140625" style="0" customWidth="1"/>
    <col min="2" max="2" width="44.28125" style="0" customWidth="1"/>
    <col min="3" max="3" width="31.140625" style="0" customWidth="1"/>
    <col min="4" max="4" width="10.00390625" style="0" customWidth="1"/>
  </cols>
  <sheetData>
    <row r="1" spans="2:4" ht="90.75" customHeight="1">
      <c r="B1" s="78"/>
      <c r="C1" s="79" t="s">
        <v>155</v>
      </c>
      <c r="D1" s="80"/>
    </row>
    <row r="2" spans="2:3" ht="15">
      <c r="B2" s="169" t="s">
        <v>175</v>
      </c>
      <c r="C2" s="170"/>
    </row>
    <row r="3" spans="2:3" ht="37.5" customHeight="1">
      <c r="B3" s="170"/>
      <c r="C3" s="170"/>
    </row>
    <row r="4" spans="2:3" ht="15">
      <c r="B4" s="81"/>
      <c r="C4" s="82"/>
    </row>
    <row r="5" spans="2:3" ht="20.25" customHeight="1">
      <c r="B5" s="171" t="s">
        <v>157</v>
      </c>
      <c r="C5" s="173" t="s">
        <v>158</v>
      </c>
    </row>
    <row r="6" spans="2:3" ht="18.75" customHeight="1">
      <c r="B6" s="172"/>
      <c r="C6" s="173"/>
    </row>
    <row r="7" spans="2:3" ht="14.25" customHeight="1">
      <c r="B7" s="83" t="s">
        <v>159</v>
      </c>
      <c r="C7" s="84">
        <f>'МЗ 2015-2017 проект'!H47*1000</f>
        <v>1006000</v>
      </c>
    </row>
    <row r="8" spans="2:3" ht="15.75">
      <c r="B8" s="83" t="s">
        <v>160</v>
      </c>
      <c r="C8" s="84">
        <f>'МЗ 2015-2017 проект'!I47*1000</f>
        <v>1006000</v>
      </c>
    </row>
    <row r="9" spans="2:3" ht="21" customHeight="1">
      <c r="B9" s="83" t="s">
        <v>161</v>
      </c>
      <c r="C9" s="84">
        <f>'МЗ 2015-2017 проект'!J47*1000</f>
        <v>1006000</v>
      </c>
    </row>
    <row r="10" spans="2:3" ht="17.25" customHeight="1">
      <c r="B10" s="83" t="s">
        <v>162</v>
      </c>
      <c r="C10" s="84">
        <f>'МЗ 2015-2017 проект'!L47*1000</f>
        <v>1060000</v>
      </c>
    </row>
    <row r="11" spans="2:3" ht="19.5" customHeight="1">
      <c r="B11" s="83" t="s">
        <v>163</v>
      </c>
      <c r="C11" s="84">
        <f>'МЗ 2015-2017 проект'!M47*1000</f>
        <v>984000</v>
      </c>
    </row>
    <row r="12" spans="2:3" ht="16.5" customHeight="1">
      <c r="B12" s="83" t="s">
        <v>164</v>
      </c>
      <c r="C12" s="84">
        <f>'МЗ 2015-2017 проект'!N47*1000</f>
        <v>760000</v>
      </c>
    </row>
    <row r="13" spans="2:3" ht="18" customHeight="1">
      <c r="B13" s="83" t="s">
        <v>165</v>
      </c>
      <c r="C13" s="84">
        <f>'МЗ 2015-2017 проект'!F57*1000</f>
        <v>568000</v>
      </c>
    </row>
    <row r="14" spans="2:3" ht="15" customHeight="1">
      <c r="B14" s="83" t="s">
        <v>166</v>
      </c>
      <c r="C14" s="84">
        <f>'МЗ 2015-2017 проект'!G57*1000</f>
        <v>568000</v>
      </c>
    </row>
    <row r="15" spans="2:3" ht="18.75" customHeight="1">
      <c r="B15" s="83" t="s">
        <v>167</v>
      </c>
      <c r="C15" s="84">
        <f>'МЗ 2015-2017 проект'!H57*1000</f>
        <v>588000</v>
      </c>
    </row>
    <row r="16" spans="2:3" ht="20.25" customHeight="1">
      <c r="B16" s="83" t="s">
        <v>168</v>
      </c>
      <c r="C16" s="84">
        <f>'МЗ 2015-2017 проект'!K57*1000</f>
        <v>926000</v>
      </c>
    </row>
    <row r="17" spans="2:3" ht="16.5" customHeight="1">
      <c r="B17" s="83" t="s">
        <v>169</v>
      </c>
      <c r="C17" s="84">
        <f>'МЗ 2015-2017 проект'!L57*1000</f>
        <v>1003000</v>
      </c>
    </row>
    <row r="18" spans="2:3" ht="23.25" customHeight="1">
      <c r="B18" s="83" t="s">
        <v>170</v>
      </c>
      <c r="C18" s="84">
        <f>'МЗ 2015-2017 проект'!M57*1000</f>
        <v>1006000</v>
      </c>
    </row>
    <row r="19" spans="2:3" ht="18.75" customHeight="1">
      <c r="B19" s="174" t="s">
        <v>171</v>
      </c>
      <c r="C19" s="175">
        <f>C7+C8+C9+C10+C11+C12+C13+C14+C15+C16+C17+C18</f>
        <v>10481000</v>
      </c>
    </row>
    <row r="20" spans="2:3" ht="24" customHeight="1">
      <c r="B20" s="174"/>
      <c r="C20" s="175"/>
    </row>
    <row r="25" spans="2:5" ht="15.75">
      <c r="B25" s="168" t="s">
        <v>172</v>
      </c>
      <c r="C25" s="168"/>
      <c r="D25" s="168"/>
      <c r="E25" s="168"/>
    </row>
    <row r="26" ht="15">
      <c r="C26" s="85"/>
    </row>
    <row r="27" spans="2:5" ht="15.75">
      <c r="B27" s="168" t="s">
        <v>176</v>
      </c>
      <c r="C27" s="168"/>
      <c r="D27" s="168"/>
      <c r="E27" s="168"/>
    </row>
    <row r="28" ht="15.75">
      <c r="C28" s="86"/>
    </row>
    <row r="29" spans="2:5" ht="15.75">
      <c r="B29" s="168" t="s">
        <v>177</v>
      </c>
      <c r="C29" s="168"/>
      <c r="D29" s="168"/>
      <c r="E29" s="87"/>
    </row>
    <row r="30" ht="15.75">
      <c r="C30" s="86"/>
    </row>
    <row r="31" ht="15.75">
      <c r="C31" s="86"/>
    </row>
    <row r="32" spans="2:5" ht="15.75">
      <c r="B32" s="168" t="s">
        <v>173</v>
      </c>
      <c r="C32" s="168"/>
      <c r="D32" s="168"/>
      <c r="E32" s="168"/>
    </row>
  </sheetData>
  <sheetProtection/>
  <mergeCells count="9">
    <mergeCell ref="B27:E27"/>
    <mergeCell ref="B29:D29"/>
    <mergeCell ref="B32:E32"/>
    <mergeCell ref="B2:C3"/>
    <mergeCell ref="B5:B6"/>
    <mergeCell ref="C5:C6"/>
    <mergeCell ref="B19:B20"/>
    <mergeCell ref="C19:C20"/>
    <mergeCell ref="B25:E25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Rev02</dc:creator>
  <cp:keywords/>
  <dc:description/>
  <cp:lastModifiedBy>BUCH2</cp:lastModifiedBy>
  <cp:lastPrinted>2014-07-15T22:40:29Z</cp:lastPrinted>
  <dcterms:created xsi:type="dcterms:W3CDTF">2011-04-21T05:20:16Z</dcterms:created>
  <dcterms:modified xsi:type="dcterms:W3CDTF">2015-02-26T01:18:32Z</dcterms:modified>
  <cp:category/>
  <cp:version/>
  <cp:contentType/>
  <cp:contentStatus/>
</cp:coreProperties>
</file>